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760" activeTab="0"/>
  </bookViews>
  <sheets>
    <sheet name="2021" sheetId="1" r:id="rId1"/>
  </sheets>
  <definedNames>
    <definedName name="_xlnm.Print_Area" localSheetId="0">'2021'!$A$1:$F$63</definedName>
  </definedNames>
  <calcPr fullCalcOnLoad="1"/>
</workbook>
</file>

<file path=xl/sharedStrings.xml><?xml version="1.0" encoding="utf-8"?>
<sst xmlns="http://schemas.openxmlformats.org/spreadsheetml/2006/main" count="117" uniqueCount="115">
  <si>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</si>
  <si>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</si>
  <si>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</si>
  <si>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</si>
  <si>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</si>
  <si>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</si>
  <si>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</si>
  <si>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</si>
  <si>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</si>
  <si>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</si>
  <si>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</si>
  <si>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</si>
  <si>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</si>
  <si>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</si>
  <si>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</si>
  <si>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</si>
  <si>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</si>
  <si>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</si>
  <si>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</si>
  <si>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</si>
  <si>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</si>
  <si>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</si>
  <si>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</si>
  <si>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</si>
  <si>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</si>
  <si>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</si>
  <si>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</si>
  <si>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</si>
  <si>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</si>
  <si>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</si>
  <si>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</si>
  <si>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</si>
  <si>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</si>
  <si>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</si>
  <si>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</si>
  <si>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</si>
  <si>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</si>
  <si>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</si>
  <si>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</si>
  <si>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</si>
  <si>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</si>
  <si>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</si>
  <si>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</si>
  <si>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</si>
  <si>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</si>
  <si>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</si>
  <si>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</si>
  <si>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</si>
  <si>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</si>
  <si>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</si>
  <si>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</si>
  <si>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</si>
  <si>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</si>
  <si>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</si>
  <si>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</si>
  <si>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</si>
  <si>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</si>
  <si>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</si>
  <si>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</si>
  <si>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</si>
  <si>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</si>
  <si>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</si>
  <si>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</si>
  <si>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</si>
  <si>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</si>
  <si>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</si>
  <si>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</si>
  <si>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</si>
  <si>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</si>
  <si>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</si>
  <si>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</si>
  <si>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</si>
  <si>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</si>
  <si>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</si>
  <si>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</si>
  <si>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</si>
  <si>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</si>
  <si>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1001</t>
  </si>
  <si>
    <t>Пенсионное обеспечение</t>
  </si>
  <si>
    <t>0106</t>
  </si>
  <si>
    <t>0113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</si>
  <si>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</si>
  <si>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</si>
  <si>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</si>
  <si>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</si>
  <si>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</si>
  <si>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</si>
  <si>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</si>
  <si>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</si>
  <si>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</si>
  <si>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</si>
  <si>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</si>
  <si>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</si>
  <si>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</si>
  <si>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>1300</t>
  </si>
  <si>
    <t>1301</t>
  </si>
  <si>
    <t>Судебная система</t>
  </si>
  <si>
    <t>0105</t>
  </si>
  <si>
    <t>Охрана семьи и детства</t>
  </si>
  <si>
    <t>0703</t>
  </si>
  <si>
    <t>Дополнительное образование детей</t>
  </si>
  <si>
    <t xml:space="preserve">Молодежная политика </t>
  </si>
  <si>
    <t>0705</t>
  </si>
  <si>
    <t xml:space="preserve">Профессиональная подготовка, переподготовка и повышение квалификации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</si>
  <si>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</si>
  <si>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</si>
  <si>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</si>
  <si>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  кинематография </t>
  </si>
  <si>
    <t>План</t>
  </si>
  <si>
    <t>Факт</t>
  </si>
  <si>
    <t>% исполнения</t>
  </si>
  <si>
    <t>Исполнение бюджета Даниловского муниципального района по разделам, подразделам бюджетной классификации Российской Федерации за 2021 год годов</t>
  </si>
  <si>
    <r>
      <rPr>
        <b/>
        <sz val="11"/>
        <rFont val="Times New Roman"/>
        <family val="1"/>
      </rPr>
      <t>Приложение 3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</si>
  <si>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Факт 2021 г. к 2020 г.</t>
  </si>
  <si>
    <t xml:space="preserve">от 29.04.2022 г. №4/2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</si>
</sst>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179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9" fontId="11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11" fillId="0" borderId="10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  <col min="6" max="6" width="13.75390625" style="0" customWidth="1"/>
    <col min="7" max="7" width="13.75390625" style="0" bestFit="1" customWidth="1"/>
    <col min="8" max="8" width="15.00390625" style="0" customWidth="1"/>
  </cols>
  <sheetData>
    <row r="1" ht="18.75">
      <c r="A1" s="52"/>
    </row>
    <row r="2" spans="1:5" s="2" customFormat="1" ht="40.5" customHeight="1">
      <c r="A2" s="22"/>
      <c r="D2" s="59" t="s">
        <v>112</v>
      </c>
      <c r="E2" s="60"/>
    </row>
    <row r="3" spans="1:5" s="2" customFormat="1" ht="12.75">
      <c r="A3" s="22"/>
      <c r="D3" s="62" t="s">
        <v>114</v>
      </c>
      <c r="E3" s="63"/>
    </row>
    <row r="4" spans="1:3" s="2" customFormat="1" ht="15.75">
      <c r="A4" s="22"/>
      <c r="B4" s="22"/>
      <c r="C4" s="4"/>
    </row>
    <row r="5" spans="1:5" s="2" customFormat="1" ht="36.75" customHeight="1">
      <c r="A5" s="61" t="s">
        <v>111</v>
      </c>
      <c r="B5" s="61"/>
      <c r="C5" s="61"/>
      <c r="D5" s="61"/>
      <c r="E5" s="61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30</v>
      </c>
    </row>
    <row r="8" spans="1:6" s="7" customFormat="1" ht="33.75" customHeight="1">
      <c r="A8" s="5" t="s">
        <v>66</v>
      </c>
      <c r="B8" s="5" t="s">
        <v>0</v>
      </c>
      <c r="C8" s="6" t="s">
        <v>108</v>
      </c>
      <c r="D8" s="6" t="s">
        <v>109</v>
      </c>
      <c r="E8" s="6" t="s">
        <v>110</v>
      </c>
      <c r="F8" s="55" t="s">
        <v>113</v>
      </c>
    </row>
    <row r="9" spans="1:6" s="7" customFormat="1" ht="28.5" customHeight="1">
      <c r="A9" s="5">
        <v>1</v>
      </c>
      <c r="B9" s="5">
        <v>2</v>
      </c>
      <c r="C9" s="8">
        <v>3</v>
      </c>
      <c r="D9" s="8">
        <v>4</v>
      </c>
      <c r="E9" s="8">
        <v>5</v>
      </c>
      <c r="F9" s="54"/>
    </row>
    <row r="10" spans="1:7" s="13" customFormat="1" ht="18.75">
      <c r="A10" s="21" t="s">
        <v>62</v>
      </c>
      <c r="B10" s="29" t="s">
        <v>1</v>
      </c>
      <c r="C10" s="15">
        <f>C11+C12+C13+C17+C19+C15+C16+C14</f>
        <v>60093.234000000004</v>
      </c>
      <c r="D10" s="15">
        <v>57556.281</v>
      </c>
      <c r="E10" s="53">
        <f>D10/C10*100</f>
        <v>95.77830509171797</v>
      </c>
      <c r="F10" s="58">
        <f>D10-G10</f>
        <v>-4187.6029999999955</v>
      </c>
      <c r="G10" s="56">
        <v>61743.884</v>
      </c>
    </row>
    <row r="11" spans="1:7" s="9" customFormat="1" ht="30">
      <c r="A11" s="23" t="s">
        <v>31</v>
      </c>
      <c r="B11" s="30" t="s">
        <v>2</v>
      </c>
      <c r="C11" s="16">
        <v>1315.711</v>
      </c>
      <c r="D11" s="16">
        <v>1315.548</v>
      </c>
      <c r="E11" s="53">
        <f aca="true" t="shared" si="0" ref="E11:E63">D11/C11*100</f>
        <v>99.98761126113561</v>
      </c>
      <c r="F11" s="58">
        <f aca="true" t="shared" si="1" ref="F11:F63">D11-G11</f>
        <v>-92.52500000000009</v>
      </c>
      <c r="G11" s="9">
        <v>1408.073</v>
      </c>
    </row>
    <row r="12" spans="1:7" s="9" customFormat="1" ht="42.75" customHeight="1">
      <c r="A12" s="23" t="s">
        <v>32</v>
      </c>
      <c r="B12" s="31" t="s">
        <v>3</v>
      </c>
      <c r="C12" s="43">
        <v>455</v>
      </c>
      <c r="D12" s="43">
        <v>454.86</v>
      </c>
      <c r="E12" s="53">
        <f t="shared" si="0"/>
        <v>99.96923076923078</v>
      </c>
      <c r="F12" s="58">
        <f t="shared" si="1"/>
        <v>22.073000000000036</v>
      </c>
      <c r="G12" s="9">
        <v>432.787</v>
      </c>
    </row>
    <row r="13" spans="1:7" s="9" customFormat="1" ht="46.5" customHeight="1">
      <c r="A13" s="23" t="s">
        <v>33</v>
      </c>
      <c r="B13" s="32" t="s">
        <v>4</v>
      </c>
      <c r="C13" s="16">
        <v>17786.557</v>
      </c>
      <c r="D13" s="16">
        <v>17612.126</v>
      </c>
      <c r="E13" s="53">
        <f t="shared" si="0"/>
        <v>99.01930992040786</v>
      </c>
      <c r="F13" s="58">
        <f t="shared" si="1"/>
        <v>-4616.327000000001</v>
      </c>
      <c r="G13" s="9">
        <v>22228.453</v>
      </c>
    </row>
    <row r="14" spans="1:6" s="9" customFormat="1" ht="18" customHeight="1">
      <c r="A14" s="23" t="s">
        <v>97</v>
      </c>
      <c r="B14" s="47" t="s">
        <v>96</v>
      </c>
      <c r="C14" s="16">
        <v>6.8</v>
      </c>
      <c r="D14" s="16"/>
      <c r="E14" s="53">
        <f t="shared" si="0"/>
        <v>0</v>
      </c>
      <c r="F14" s="58">
        <f t="shared" si="1"/>
        <v>0</v>
      </c>
    </row>
    <row r="15" spans="1:7" s="9" customFormat="1" ht="46.5" customHeight="1">
      <c r="A15" s="23" t="s">
        <v>79</v>
      </c>
      <c r="B15" s="30" t="s">
        <v>104</v>
      </c>
      <c r="C15" s="16">
        <v>4363.782</v>
      </c>
      <c r="D15" s="16">
        <v>3980.756</v>
      </c>
      <c r="E15" s="53">
        <f t="shared" si="0"/>
        <v>91.22261377859847</v>
      </c>
      <c r="F15" s="58">
        <f t="shared" si="1"/>
        <v>-659.3719999999998</v>
      </c>
      <c r="G15" s="9">
        <v>4640.128</v>
      </c>
    </row>
    <row r="16" spans="1:6" s="9" customFormat="1" ht="15.75" customHeight="1" hidden="1">
      <c r="A16" s="23" t="s">
        <v>71</v>
      </c>
      <c r="B16" s="30" t="s">
        <v>72</v>
      </c>
      <c r="C16" s="16"/>
      <c r="D16" s="16"/>
      <c r="E16" s="53" t="e">
        <f t="shared" si="0"/>
        <v>#DIV/0!</v>
      </c>
      <c r="F16" s="58">
        <f t="shared" si="1"/>
        <v>0</v>
      </c>
    </row>
    <row r="17" spans="1:6" s="9" customFormat="1" ht="16.5" customHeight="1">
      <c r="A17" s="24" t="s">
        <v>34</v>
      </c>
      <c r="B17" s="33" t="s">
        <v>6</v>
      </c>
      <c r="C17" s="16">
        <v>10</v>
      </c>
      <c r="D17" s="16"/>
      <c r="E17" s="53">
        <f t="shared" si="0"/>
        <v>0</v>
      </c>
      <c r="F17" s="58">
        <f t="shared" si="1"/>
        <v>0</v>
      </c>
    </row>
    <row r="18" spans="1:6" s="9" customFormat="1" ht="15.75" customHeight="1" hidden="1">
      <c r="A18" s="24" t="s">
        <v>35</v>
      </c>
      <c r="B18" s="33" t="s">
        <v>6</v>
      </c>
      <c r="D18" s="16"/>
      <c r="E18" s="53" t="e">
        <f t="shared" si="0"/>
        <v>#DIV/0!</v>
      </c>
      <c r="F18" s="58">
        <f t="shared" si="1"/>
        <v>0</v>
      </c>
    </row>
    <row r="19" spans="1:7" s="9" customFormat="1" ht="18.75">
      <c r="A19" s="24" t="s">
        <v>80</v>
      </c>
      <c r="B19" s="33" t="s">
        <v>7</v>
      </c>
      <c r="C19" s="16">
        <v>36155.384</v>
      </c>
      <c r="D19" s="16">
        <v>34192.992</v>
      </c>
      <c r="E19" s="53">
        <f t="shared" si="0"/>
        <v>94.57233810599274</v>
      </c>
      <c r="F19" s="58">
        <f t="shared" si="1"/>
        <v>1158.548999999999</v>
      </c>
      <c r="G19" s="9">
        <v>33034.443</v>
      </c>
    </row>
    <row r="20" spans="1:7" s="14" customFormat="1" ht="37.5">
      <c r="A20" s="21" t="s">
        <v>63</v>
      </c>
      <c r="B20" s="34" t="s">
        <v>8</v>
      </c>
      <c r="C20" s="15">
        <f>C21+C22</f>
        <v>10</v>
      </c>
      <c r="D20" s="15">
        <f>D21+D22</f>
        <v>0</v>
      </c>
      <c r="E20" s="53">
        <f t="shared" si="0"/>
        <v>0</v>
      </c>
      <c r="F20" s="58">
        <f t="shared" si="1"/>
        <v>-1.8</v>
      </c>
      <c r="G20" s="57">
        <v>1.8</v>
      </c>
    </row>
    <row r="21" spans="1:7" s="9" customFormat="1" ht="18.75" hidden="1">
      <c r="A21" s="24" t="s">
        <v>36</v>
      </c>
      <c r="B21" s="33" t="s">
        <v>9</v>
      </c>
      <c r="C21" s="16"/>
      <c r="D21" s="16"/>
      <c r="E21" s="53" t="e">
        <f t="shared" si="0"/>
        <v>#DIV/0!</v>
      </c>
      <c r="F21" s="58">
        <f t="shared" si="1"/>
        <v>-33034.443</v>
      </c>
      <c r="G21" s="9">
        <v>33034.443</v>
      </c>
    </row>
    <row r="22" spans="1:7" s="7" customFormat="1" ht="30">
      <c r="A22" s="24" t="s">
        <v>105</v>
      </c>
      <c r="B22" s="35" t="s">
        <v>106</v>
      </c>
      <c r="C22" s="45">
        <v>10</v>
      </c>
      <c r="D22" s="45"/>
      <c r="E22" s="53">
        <f t="shared" si="0"/>
        <v>0</v>
      </c>
      <c r="F22" s="58">
        <f t="shared" si="1"/>
        <v>0</v>
      </c>
      <c r="G22" s="9"/>
    </row>
    <row r="23" spans="1:7" s="13" customFormat="1" ht="18.75">
      <c r="A23" s="21" t="s">
        <v>64</v>
      </c>
      <c r="B23" s="34" t="s">
        <v>69</v>
      </c>
      <c r="C23" s="15">
        <f>C24+C25+C26</f>
        <v>17599.869000000002</v>
      </c>
      <c r="D23" s="15">
        <f>D24+D25+D26</f>
        <v>16622.518</v>
      </c>
      <c r="E23" s="53">
        <f t="shared" si="0"/>
        <v>94.44682798491283</v>
      </c>
      <c r="F23" s="58">
        <f t="shared" si="1"/>
        <v>-3226.0550000000003</v>
      </c>
      <c r="G23" s="9">
        <v>19848.573</v>
      </c>
    </row>
    <row r="24" spans="1:6" s="9" customFormat="1" ht="18.75">
      <c r="A24" s="24" t="s">
        <v>37</v>
      </c>
      <c r="B24" s="33" t="s">
        <v>10</v>
      </c>
      <c r="C24" s="16">
        <v>34.2</v>
      </c>
      <c r="D24" s="16">
        <v>34.2</v>
      </c>
      <c r="E24" s="53">
        <f t="shared" si="0"/>
        <v>100</v>
      </c>
      <c r="F24" s="58">
        <f t="shared" si="1"/>
        <v>34.2</v>
      </c>
    </row>
    <row r="25" spans="1:7" s="9" customFormat="1" ht="18" customHeight="1">
      <c r="A25" s="24" t="s">
        <v>38</v>
      </c>
      <c r="B25" s="33" t="s">
        <v>81</v>
      </c>
      <c r="C25" s="16">
        <f>17311.007-1.338</f>
        <v>17309.669</v>
      </c>
      <c r="D25" s="16">
        <f>16430.978</f>
        <v>16430.978</v>
      </c>
      <c r="E25" s="53">
        <f t="shared" si="0"/>
        <v>94.92369842542915</v>
      </c>
      <c r="F25" s="58">
        <f t="shared" si="1"/>
        <v>-3114.595000000001</v>
      </c>
      <c r="G25" s="9">
        <v>19545.573</v>
      </c>
    </row>
    <row r="26" spans="1:7" s="9" customFormat="1" ht="16.5" customHeight="1">
      <c r="A26" s="24" t="s">
        <v>39</v>
      </c>
      <c r="B26" s="33" t="s">
        <v>11</v>
      </c>
      <c r="C26" s="16">
        <v>256</v>
      </c>
      <c r="D26" s="16">
        <v>157.34</v>
      </c>
      <c r="E26" s="53">
        <f t="shared" si="0"/>
        <v>61.4609375</v>
      </c>
      <c r="F26" s="58">
        <f t="shared" si="1"/>
        <v>-145.66</v>
      </c>
      <c r="G26" s="9">
        <v>303</v>
      </c>
    </row>
    <row r="27" spans="1:7" s="13" customFormat="1" ht="18.75">
      <c r="A27" s="21" t="s">
        <v>65</v>
      </c>
      <c r="B27" s="34" t="s">
        <v>12</v>
      </c>
      <c r="C27" s="15">
        <f>C28+C29+C31+C30</f>
        <v>24191.652000000002</v>
      </c>
      <c r="D27" s="15">
        <v>23876.123</v>
      </c>
      <c r="E27" s="53">
        <f t="shared" si="0"/>
        <v>98.69571123129582</v>
      </c>
      <c r="F27" s="58">
        <f t="shared" si="1"/>
        <v>-2817.709999999999</v>
      </c>
      <c r="G27" s="9">
        <v>26693.833</v>
      </c>
    </row>
    <row r="28" spans="1:7" s="9" customFormat="1" ht="17.25" customHeight="1">
      <c r="A28" s="24" t="s">
        <v>40</v>
      </c>
      <c r="B28" s="33" t="s">
        <v>13</v>
      </c>
      <c r="C28" s="16">
        <v>9.452</v>
      </c>
      <c r="D28" s="16">
        <v>5.258</v>
      </c>
      <c r="E28" s="53">
        <f t="shared" si="0"/>
        <v>55.62843842573001</v>
      </c>
      <c r="F28" s="58">
        <f t="shared" si="1"/>
        <v>-19.740000000000002</v>
      </c>
      <c r="G28" s="9">
        <v>24.998</v>
      </c>
    </row>
    <row r="29" spans="1:7" s="9" customFormat="1" ht="17.25" customHeight="1">
      <c r="A29" s="24" t="s">
        <v>41</v>
      </c>
      <c r="B29" s="33" t="s">
        <v>14</v>
      </c>
      <c r="C29" s="16">
        <v>20778.71</v>
      </c>
      <c r="D29" s="16">
        <v>20467.376</v>
      </c>
      <c r="E29" s="53">
        <f t="shared" si="0"/>
        <v>98.50166829413376</v>
      </c>
      <c r="F29" s="58">
        <f t="shared" si="1"/>
        <v>-963.4779999999992</v>
      </c>
      <c r="G29" s="9">
        <v>21430.854</v>
      </c>
    </row>
    <row r="30" spans="1:7" s="9" customFormat="1" ht="15.75" customHeight="1">
      <c r="A30" s="24" t="s">
        <v>82</v>
      </c>
      <c r="B30" s="33" t="s">
        <v>83</v>
      </c>
      <c r="C30" s="16">
        <v>3403.49</v>
      </c>
      <c r="D30" s="16">
        <v>3403.49</v>
      </c>
      <c r="E30" s="53">
        <f t="shared" si="0"/>
        <v>100</v>
      </c>
      <c r="F30" s="58">
        <f t="shared" si="1"/>
        <v>-1834.491</v>
      </c>
      <c r="G30" s="9">
        <v>5237.981</v>
      </c>
    </row>
    <row r="31" spans="1:7" s="9" customFormat="1" ht="30" hidden="1">
      <c r="A31" s="24" t="s">
        <v>42</v>
      </c>
      <c r="B31" s="33" t="s">
        <v>15</v>
      </c>
      <c r="C31" s="16"/>
      <c r="D31" s="16"/>
      <c r="E31" s="53" t="e">
        <f t="shared" si="0"/>
        <v>#DIV/0!</v>
      </c>
      <c r="F31" s="58">
        <f t="shared" si="1"/>
        <v>-33034.443</v>
      </c>
      <c r="G31" s="9">
        <v>33034.443</v>
      </c>
    </row>
    <row r="32" spans="1:7" s="14" customFormat="1" ht="18.75" customHeight="1" hidden="1">
      <c r="A32" s="21" t="s">
        <v>43</v>
      </c>
      <c r="B32" s="34" t="s">
        <v>70</v>
      </c>
      <c r="C32" s="15">
        <f>C33</f>
        <v>0</v>
      </c>
      <c r="D32" s="15">
        <f>D33</f>
        <v>0</v>
      </c>
      <c r="E32" s="53" t="e">
        <f t="shared" si="0"/>
        <v>#DIV/0!</v>
      </c>
      <c r="F32" s="58">
        <f t="shared" si="1"/>
        <v>-33034.443</v>
      </c>
      <c r="G32" s="9">
        <v>33034.443</v>
      </c>
    </row>
    <row r="33" spans="1:7" s="9" customFormat="1" ht="19.5" customHeight="1" hidden="1">
      <c r="A33" s="24" t="s">
        <v>44</v>
      </c>
      <c r="B33" s="33" t="s">
        <v>16</v>
      </c>
      <c r="C33" s="16"/>
      <c r="D33" s="16"/>
      <c r="E33" s="53" t="e">
        <f t="shared" si="0"/>
        <v>#DIV/0!</v>
      </c>
      <c r="F33" s="58">
        <f t="shared" si="1"/>
        <v>-33034.443</v>
      </c>
      <c r="G33" s="9">
        <v>33034.443</v>
      </c>
    </row>
    <row r="34" spans="1:7" s="14" customFormat="1" ht="18.75">
      <c r="A34" s="21" t="s">
        <v>45</v>
      </c>
      <c r="B34" s="34" t="s">
        <v>17</v>
      </c>
      <c r="C34" s="15">
        <v>186882.756</v>
      </c>
      <c r="D34" s="15">
        <f>D35+D36+D39+D40+D37+D38</f>
        <v>173535.441</v>
      </c>
      <c r="E34" s="53">
        <f t="shared" si="0"/>
        <v>92.85792050284189</v>
      </c>
      <c r="F34" s="58">
        <f t="shared" si="1"/>
        <v>15705.963999999978</v>
      </c>
      <c r="G34" s="9">
        <v>157829.477</v>
      </c>
    </row>
    <row r="35" spans="1:7" s="9" customFormat="1" ht="16.5" customHeight="1">
      <c r="A35" s="24" t="s">
        <v>46</v>
      </c>
      <c r="B35" s="33" t="s">
        <v>18</v>
      </c>
      <c r="C35" s="16">
        <v>32412.305</v>
      </c>
      <c r="D35" s="16">
        <v>30529.308</v>
      </c>
      <c r="E35" s="53">
        <f t="shared" si="0"/>
        <v>94.19048722391081</v>
      </c>
      <c r="F35" s="58">
        <f t="shared" si="1"/>
        <v>1838.6380000000026</v>
      </c>
      <c r="G35" s="9">
        <v>28690.67</v>
      </c>
    </row>
    <row r="36" spans="1:7" s="9" customFormat="1" ht="15.75" customHeight="1">
      <c r="A36" s="24" t="s">
        <v>47</v>
      </c>
      <c r="B36" s="33" t="s">
        <v>19</v>
      </c>
      <c r="C36" s="16">
        <v>141945.198</v>
      </c>
      <c r="D36" s="16">
        <v>131470.458</v>
      </c>
      <c r="E36" s="53">
        <f t="shared" si="0"/>
        <v>92.62057459668344</v>
      </c>
      <c r="F36" s="58">
        <f t="shared" si="1"/>
        <v>11921.039000000019</v>
      </c>
      <c r="G36" s="9">
        <v>119549.419</v>
      </c>
    </row>
    <row r="37" spans="1:7" s="9" customFormat="1" ht="15.75" customHeight="1">
      <c r="A37" s="24" t="s">
        <v>99</v>
      </c>
      <c r="B37" s="33" t="s">
        <v>100</v>
      </c>
      <c r="C37" s="16">
        <v>11195.434</v>
      </c>
      <c r="D37" s="16">
        <v>10260.387</v>
      </c>
      <c r="E37" s="53">
        <f t="shared" si="0"/>
        <v>91.64796112415115</v>
      </c>
      <c r="F37" s="58">
        <f t="shared" si="1"/>
        <v>672.9989999999998</v>
      </c>
      <c r="G37" s="9">
        <v>9587.388</v>
      </c>
    </row>
    <row r="38" spans="1:7" s="9" customFormat="1" ht="15.75" customHeight="1" hidden="1">
      <c r="A38" s="24" t="s">
        <v>102</v>
      </c>
      <c r="B38" s="33" t="s">
        <v>103</v>
      </c>
      <c r="C38" s="16"/>
      <c r="D38" s="16"/>
      <c r="E38" s="53" t="e">
        <f t="shared" si="0"/>
        <v>#DIV/0!</v>
      </c>
      <c r="F38" s="58">
        <f t="shared" si="1"/>
        <v>-33034.443</v>
      </c>
      <c r="G38" s="9">
        <v>33034.443</v>
      </c>
    </row>
    <row r="39" spans="1:6" s="9" customFormat="1" ht="16.5" customHeight="1">
      <c r="A39" s="24" t="s">
        <v>48</v>
      </c>
      <c r="B39" s="33" t="s">
        <v>101</v>
      </c>
      <c r="C39" s="16">
        <v>1329.818</v>
      </c>
      <c r="D39" s="16">
        <v>1275.288</v>
      </c>
      <c r="E39" s="53">
        <f t="shared" si="0"/>
        <v>95.89943887058229</v>
      </c>
      <c r="F39" s="58">
        <f t="shared" si="1"/>
        <v>1275.288</v>
      </c>
    </row>
    <row r="40" spans="1:7" s="9" customFormat="1" ht="16.5" customHeight="1" hidden="1">
      <c r="A40" s="24" t="s">
        <v>49</v>
      </c>
      <c r="B40" s="33" t="s">
        <v>20</v>
      </c>
      <c r="C40" s="16"/>
      <c r="D40" s="16"/>
      <c r="E40" s="53" t="e">
        <f t="shared" si="0"/>
        <v>#DIV/0!</v>
      </c>
      <c r="F40" s="58">
        <f t="shared" si="1"/>
        <v>-33034.443</v>
      </c>
      <c r="G40" s="9">
        <v>33034.443</v>
      </c>
    </row>
    <row r="41" spans="1:7" s="14" customFormat="1" ht="18.75">
      <c r="A41" s="21" t="s">
        <v>50</v>
      </c>
      <c r="B41" s="34" t="s">
        <v>107</v>
      </c>
      <c r="C41" s="15">
        <f>C42+C43</f>
        <v>9772.101</v>
      </c>
      <c r="D41" s="15">
        <f>D42+D43</f>
        <v>9160.295</v>
      </c>
      <c r="E41" s="53">
        <f t="shared" si="0"/>
        <v>93.73925832326128</v>
      </c>
      <c r="F41" s="58">
        <f t="shared" si="1"/>
        <v>-17639.422</v>
      </c>
      <c r="G41" s="9">
        <v>26799.717</v>
      </c>
    </row>
    <row r="42" spans="1:7" s="9" customFormat="1" ht="15.75" customHeight="1">
      <c r="A42" s="24" t="s">
        <v>51</v>
      </c>
      <c r="B42" s="33" t="s">
        <v>21</v>
      </c>
      <c r="C42" s="16">
        <v>9772.101</v>
      </c>
      <c r="D42" s="16">
        <v>9160.295</v>
      </c>
      <c r="E42" s="53">
        <f t="shared" si="0"/>
        <v>93.73925832326128</v>
      </c>
      <c r="F42" s="58">
        <f t="shared" si="1"/>
        <v>-17639.422</v>
      </c>
      <c r="G42" s="9">
        <v>26799.717</v>
      </c>
    </row>
    <row r="43" spans="1:7" s="9" customFormat="1" ht="18.75" hidden="1">
      <c r="A43" s="24" t="s">
        <v>52</v>
      </c>
      <c r="B43" s="33" t="s">
        <v>23</v>
      </c>
      <c r="C43" s="16"/>
      <c r="D43" s="16"/>
      <c r="E43" s="53" t="e">
        <f t="shared" si="0"/>
        <v>#DIV/0!</v>
      </c>
      <c r="F43" s="58">
        <f t="shared" si="1"/>
        <v>-33034.443</v>
      </c>
      <c r="G43" s="9">
        <v>33034.443</v>
      </c>
    </row>
    <row r="44" spans="1:7" s="14" customFormat="1" ht="17.25" customHeight="1" hidden="1">
      <c r="A44" s="21" t="s">
        <v>53</v>
      </c>
      <c r="B44" s="34" t="s">
        <v>24</v>
      </c>
      <c r="C44" s="15">
        <f>C45+C49+C46+C47+C48</f>
        <v>0</v>
      </c>
      <c r="D44" s="15">
        <f>D45+D49+D46+D47+D48</f>
        <v>0</v>
      </c>
      <c r="E44" s="53" t="e">
        <f t="shared" si="0"/>
        <v>#DIV/0!</v>
      </c>
      <c r="F44" s="58">
        <f t="shared" si="1"/>
        <v>-33034.443</v>
      </c>
      <c r="G44" s="9">
        <v>33034.443</v>
      </c>
    </row>
    <row r="45" spans="1:7" s="9" customFormat="1" ht="18.75" hidden="1">
      <c r="A45" s="24" t="s">
        <v>54</v>
      </c>
      <c r="B45" s="33" t="s">
        <v>84</v>
      </c>
      <c r="C45" s="16"/>
      <c r="D45" s="16"/>
      <c r="E45" s="53" t="e">
        <f t="shared" si="0"/>
        <v>#DIV/0!</v>
      </c>
      <c r="F45" s="58">
        <f t="shared" si="1"/>
        <v>-33034.443</v>
      </c>
      <c r="G45" s="9">
        <v>33034.443</v>
      </c>
    </row>
    <row r="46" spans="1:7" s="9" customFormat="1" ht="18.75" hidden="1">
      <c r="A46" s="25" t="s">
        <v>67</v>
      </c>
      <c r="B46" s="33" t="s">
        <v>68</v>
      </c>
      <c r="C46" s="16"/>
      <c r="D46" s="16"/>
      <c r="E46" s="53" t="e">
        <f t="shared" si="0"/>
        <v>#DIV/0!</v>
      </c>
      <c r="F46" s="58">
        <f t="shared" si="1"/>
        <v>-33034.443</v>
      </c>
      <c r="G46" s="9">
        <v>33034.443</v>
      </c>
    </row>
    <row r="47" spans="1:7" s="9" customFormat="1" ht="18.75" hidden="1">
      <c r="A47" s="25" t="s">
        <v>73</v>
      </c>
      <c r="B47" s="33" t="s">
        <v>76</v>
      </c>
      <c r="C47" s="16"/>
      <c r="D47" s="16"/>
      <c r="E47" s="53" t="e">
        <f t="shared" si="0"/>
        <v>#DIV/0!</v>
      </c>
      <c r="F47" s="58">
        <f t="shared" si="1"/>
        <v>-33034.443</v>
      </c>
      <c r="G47" s="9">
        <v>33034.443</v>
      </c>
    </row>
    <row r="48" spans="1:7" s="9" customFormat="1" ht="18.75" hidden="1">
      <c r="A48" s="25" t="s">
        <v>74</v>
      </c>
      <c r="B48" s="33" t="s">
        <v>75</v>
      </c>
      <c r="C48" s="16"/>
      <c r="D48" s="16"/>
      <c r="E48" s="53" t="e">
        <f t="shared" si="0"/>
        <v>#DIV/0!</v>
      </c>
      <c r="F48" s="58">
        <f t="shared" si="1"/>
        <v>-33034.443</v>
      </c>
      <c r="G48" s="9">
        <v>33034.443</v>
      </c>
    </row>
    <row r="49" spans="1:7" s="9" customFormat="1" ht="18.75" hidden="1">
      <c r="A49" s="24" t="s">
        <v>85</v>
      </c>
      <c r="B49" s="33" t="s">
        <v>93</v>
      </c>
      <c r="C49" s="16"/>
      <c r="D49" s="16"/>
      <c r="E49" s="53" t="e">
        <f t="shared" si="0"/>
        <v>#DIV/0!</v>
      </c>
      <c r="F49" s="58">
        <f t="shared" si="1"/>
        <v>-33034.443</v>
      </c>
      <c r="G49" s="9">
        <v>33034.443</v>
      </c>
    </row>
    <row r="50" spans="1:7" s="14" customFormat="1" ht="17.25" customHeight="1">
      <c r="A50" s="21" t="s">
        <v>55</v>
      </c>
      <c r="B50" s="34" t="s">
        <v>26</v>
      </c>
      <c r="C50" s="15">
        <f>C52+C53+C54+C51</f>
        <v>30838.122</v>
      </c>
      <c r="D50" s="15">
        <f>D52+D53+D54+D51</f>
        <v>30081.898</v>
      </c>
      <c r="E50" s="53">
        <f t="shared" si="0"/>
        <v>97.54776247399242</v>
      </c>
      <c r="F50" s="58">
        <f t="shared" si="1"/>
        <v>-1247.4729999999981</v>
      </c>
      <c r="G50" s="9">
        <v>31329.371</v>
      </c>
    </row>
    <row r="51" spans="1:7" s="7" customFormat="1" ht="18.75">
      <c r="A51" s="23" t="s">
        <v>77</v>
      </c>
      <c r="B51" s="36" t="s">
        <v>78</v>
      </c>
      <c r="C51" s="17">
        <v>843.512</v>
      </c>
      <c r="D51" s="17">
        <v>842.936</v>
      </c>
      <c r="E51" s="53">
        <f t="shared" si="0"/>
        <v>99.93171407164333</v>
      </c>
      <c r="F51" s="58">
        <f t="shared" si="1"/>
        <v>-137.53099999999995</v>
      </c>
      <c r="G51" s="9">
        <v>980.467</v>
      </c>
    </row>
    <row r="52" spans="1:7" s="7" customFormat="1" ht="15" customHeight="1">
      <c r="A52" s="23" t="s">
        <v>56</v>
      </c>
      <c r="B52" s="36" t="s">
        <v>27</v>
      </c>
      <c r="C52" s="17">
        <v>20550.522</v>
      </c>
      <c r="D52" s="17">
        <v>20243.43</v>
      </c>
      <c r="E52" s="53">
        <f t="shared" si="0"/>
        <v>98.50567299458378</v>
      </c>
      <c r="F52" s="58">
        <f t="shared" si="1"/>
        <v>-986.5070000000014</v>
      </c>
      <c r="G52" s="9">
        <v>21229.937</v>
      </c>
    </row>
    <row r="53" spans="1:7" s="9" customFormat="1" ht="18.75">
      <c r="A53" s="24" t="s">
        <v>57</v>
      </c>
      <c r="B53" s="33" t="s">
        <v>98</v>
      </c>
      <c r="C53" s="16">
        <v>7882.2</v>
      </c>
      <c r="D53" s="16">
        <v>7660.59</v>
      </c>
      <c r="E53" s="53">
        <f t="shared" si="0"/>
        <v>97.18847529877446</v>
      </c>
      <c r="F53" s="58">
        <f t="shared" si="1"/>
        <v>-100.94799999999941</v>
      </c>
      <c r="G53" s="9">
        <v>7761.538</v>
      </c>
    </row>
    <row r="54" spans="1:7" s="9" customFormat="1" ht="18.75">
      <c r="A54" s="24" t="s">
        <v>58</v>
      </c>
      <c r="B54" s="33" t="s">
        <v>28</v>
      </c>
      <c r="C54" s="16">
        <v>1561.888</v>
      </c>
      <c r="D54" s="16">
        <v>1334.942</v>
      </c>
      <c r="E54" s="53">
        <f t="shared" si="0"/>
        <v>85.46976479747588</v>
      </c>
      <c r="F54" s="58">
        <f t="shared" si="1"/>
        <v>-22.48700000000008</v>
      </c>
      <c r="G54" s="9">
        <v>1357.429</v>
      </c>
    </row>
    <row r="55" spans="1:7" s="14" customFormat="1" ht="18.75">
      <c r="A55" s="26" t="s">
        <v>59</v>
      </c>
      <c r="B55" s="37" t="s">
        <v>25</v>
      </c>
      <c r="C55" s="15">
        <f>C56+C57+C58</f>
        <v>861.37</v>
      </c>
      <c r="D55" s="15">
        <f>D56+D57+D58</f>
        <v>860.924</v>
      </c>
      <c r="E55" s="53">
        <f t="shared" si="0"/>
        <v>99.94822201841252</v>
      </c>
      <c r="F55" s="58">
        <f t="shared" si="1"/>
        <v>753.614</v>
      </c>
      <c r="G55" s="9">
        <v>107.31</v>
      </c>
    </row>
    <row r="56" spans="1:7" s="14" customFormat="1" ht="15" customHeight="1">
      <c r="A56" s="23" t="s">
        <v>60</v>
      </c>
      <c r="B56" s="38" t="s">
        <v>86</v>
      </c>
      <c r="C56" s="16">
        <v>861.37</v>
      </c>
      <c r="D56" s="16">
        <v>860.924</v>
      </c>
      <c r="E56" s="53">
        <f t="shared" si="0"/>
        <v>99.94822201841252</v>
      </c>
      <c r="F56" s="58">
        <f t="shared" si="1"/>
        <v>753.614</v>
      </c>
      <c r="G56" s="9">
        <v>107.31</v>
      </c>
    </row>
    <row r="57" spans="1:7" s="9" customFormat="1" ht="18" customHeight="1" hidden="1">
      <c r="A57" s="23" t="s">
        <v>61</v>
      </c>
      <c r="B57" s="31" t="s">
        <v>87</v>
      </c>
      <c r="C57" s="16"/>
      <c r="D57" s="16"/>
      <c r="E57" s="53" t="e">
        <f t="shared" si="0"/>
        <v>#DIV/0!</v>
      </c>
      <c r="F57" s="58">
        <f t="shared" si="1"/>
        <v>-33034.443</v>
      </c>
      <c r="G57" s="9">
        <v>33034.443</v>
      </c>
    </row>
    <row r="58" spans="1:7" s="9" customFormat="1" ht="19.5" customHeight="1" hidden="1">
      <c r="A58" s="23" t="s">
        <v>88</v>
      </c>
      <c r="B58" s="31" t="s">
        <v>89</v>
      </c>
      <c r="C58" s="16"/>
      <c r="D58" s="16"/>
      <c r="E58" s="53" t="e">
        <f t="shared" si="0"/>
        <v>#DIV/0!</v>
      </c>
      <c r="F58" s="58">
        <f t="shared" si="1"/>
        <v>-33034.443</v>
      </c>
      <c r="G58" s="9">
        <v>33034.443</v>
      </c>
    </row>
    <row r="59" spans="1:7" s="18" customFormat="1" ht="18.75">
      <c r="A59" s="26" t="s">
        <v>90</v>
      </c>
      <c r="B59" s="39" t="s">
        <v>91</v>
      </c>
      <c r="C59" s="42">
        <f>C60</f>
        <v>1017.3</v>
      </c>
      <c r="D59" s="42">
        <f>D60</f>
        <v>1017.3</v>
      </c>
      <c r="E59" s="53">
        <f t="shared" si="0"/>
        <v>100</v>
      </c>
      <c r="F59" s="58">
        <f t="shared" si="1"/>
        <v>-241.27800000000002</v>
      </c>
      <c r="G59" s="9">
        <v>1258.578</v>
      </c>
    </row>
    <row r="60" spans="1:7" s="7" customFormat="1" ht="18.75">
      <c r="A60" s="23" t="s">
        <v>92</v>
      </c>
      <c r="B60" s="36" t="s">
        <v>22</v>
      </c>
      <c r="C60" s="17">
        <v>1017.3</v>
      </c>
      <c r="D60" s="17">
        <v>1017.3</v>
      </c>
      <c r="E60" s="53">
        <f t="shared" si="0"/>
        <v>100</v>
      </c>
      <c r="F60" s="58">
        <f t="shared" si="1"/>
        <v>-241.27800000000002</v>
      </c>
      <c r="G60" s="9">
        <v>1258.578</v>
      </c>
    </row>
    <row r="61" spans="1:7" s="19" customFormat="1" ht="35.25" customHeight="1" hidden="1">
      <c r="A61" s="26" t="s">
        <v>94</v>
      </c>
      <c r="B61" s="44" t="s">
        <v>5</v>
      </c>
      <c r="C61" s="42">
        <f>C62</f>
        <v>0</v>
      </c>
      <c r="D61" s="42">
        <f>D62</f>
        <v>0</v>
      </c>
      <c r="E61" s="53" t="e">
        <f t="shared" si="0"/>
        <v>#DIV/0!</v>
      </c>
      <c r="F61" s="58">
        <f t="shared" si="1"/>
        <v>-33034.443</v>
      </c>
      <c r="G61" s="9">
        <v>33034.443</v>
      </c>
    </row>
    <row r="62" spans="1:7" s="7" customFormat="1" ht="17.25" customHeight="1" hidden="1">
      <c r="A62" s="23" t="s">
        <v>95</v>
      </c>
      <c r="B62" s="20" t="s">
        <v>5</v>
      </c>
      <c r="C62" s="17"/>
      <c r="D62" s="17"/>
      <c r="E62" s="53" t="e">
        <f t="shared" si="0"/>
        <v>#DIV/0!</v>
      </c>
      <c r="F62" s="58">
        <f t="shared" si="1"/>
        <v>-33034.443</v>
      </c>
      <c r="G62" s="9">
        <v>33034.443</v>
      </c>
    </row>
    <row r="63" spans="1:7" s="2" customFormat="1" ht="18.75">
      <c r="A63" s="27"/>
      <c r="B63" s="10" t="s">
        <v>29</v>
      </c>
      <c r="C63" s="15">
        <v>331266.403</v>
      </c>
      <c r="D63" s="15">
        <f>D55+D50+D44+D41+D34+D32+D27+D23+D20+D10+D61+D59</f>
        <v>312710.77999999997</v>
      </c>
      <c r="E63" s="53">
        <f t="shared" si="0"/>
        <v>94.39857986443617</v>
      </c>
      <c r="F63" s="58">
        <f t="shared" si="1"/>
        <v>-12901.763000000035</v>
      </c>
      <c r="G63" s="9">
        <v>325612.543</v>
      </c>
    </row>
    <row r="64" spans="1:3" s="2" customFormat="1" ht="12.75">
      <c r="A64" s="22"/>
      <c r="B64" s="40"/>
      <c r="C64" s="11"/>
    </row>
    <row r="65" spans="1:3" s="2" customFormat="1" ht="15.75">
      <c r="A65" s="22"/>
      <c r="B65" s="41"/>
      <c r="C65" s="51"/>
    </row>
    <row r="66" spans="1:3" s="2" customFormat="1" ht="15.75">
      <c r="A66" s="22"/>
      <c r="B66" s="41"/>
      <c r="C66" s="12"/>
    </row>
    <row r="67" spans="1:3" s="2" customFormat="1" ht="15.75">
      <c r="A67" s="22"/>
      <c r="B67" s="41"/>
      <c r="C67" s="48"/>
    </row>
    <row r="68" ht="12.75">
      <c r="C68" s="50"/>
    </row>
    <row r="69" spans="3:8" ht="12.75">
      <c r="C69" s="50"/>
      <c r="H69" s="2"/>
    </row>
    <row r="70" spans="6:8" ht="12.75">
      <c r="F70" s="2"/>
      <c r="H70" s="2"/>
    </row>
    <row r="71" ht="12.75">
      <c r="H71" s="2"/>
    </row>
    <row r="72" ht="12.75">
      <c r="H72" s="2"/>
    </row>
    <row r="73" spans="6:8" ht="12.75">
      <c r="F73" s="49"/>
      <c r="H73" s="2"/>
    </row>
    <row r="74" ht="12.75">
      <c r="H74" s="2"/>
    </row>
  </sheetData>
  <sheetProtection/>
  <mergeCells count="3">
    <mergeCell ref="D2:E2"/>
    <mergeCell ref="A5:E5"/>
    <mergeCell ref="D3:E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2022-04-07T08:14:06Z</cp:lastPrinted>
  <dcterms:created xsi:type="dcterms:W3CDTF">2007-09-03T07:30:33Z</dcterms:created>
  <dcterms:modified xsi:type="dcterms:W3CDTF">2022-04-29T10:14:28Z</dcterms:modified>
  <cp:category/>
  <cp:version/>
  <cp:contentType/>
  <cp:contentStatus/>
</cp:coreProperties>
</file>