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8-2020" sheetId="1" r:id="rId1"/>
  </sheets>
  <definedNames>
    <definedName name="_xlnm.Print_Area" localSheetId="0">'2018-2020'!$A$1:$E$63</definedName>
  </definedNames>
  <calcPr fullCalcOnLoad="1"/>
</workbook>
</file>

<file path=xl/sharedStrings.xml><?xml version="1.0" encoding="utf-8"?>
<sst xmlns="http://schemas.openxmlformats.org/spreadsheetml/2006/main" count="117" uniqueCount="115">
  <si>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</si>
  <si>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</si>
  <si>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</si>
  <si>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</si>
  <si>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</si>
  <si>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</si>
  <si>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</si>
  <si>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</si>
  <si>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</si>
  <si>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</si>
  <si>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</si>
  <si>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</si>
  <si>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</si>
  <si>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</si>
  <si>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</si>
  <si>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</si>
  <si>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</si>
  <si>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</si>
  <si>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</si>
  <si>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</si>
  <si>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</si>
  <si>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</si>
  <si>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</si>
  <si>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</si>
  <si>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</si>
  <si>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</si>
  <si>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</si>
  <si>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</si>
  <si>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</si>
  <si>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</si>
  <si>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</si>
  <si>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</si>
  <si>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</si>
  <si>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</si>
  <si>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</si>
  <si>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</si>
  <si>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</si>
  <si>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</si>
  <si>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</si>
  <si>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</si>
  <si>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</si>
  <si>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</si>
  <si>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</si>
  <si>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</si>
  <si>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</si>
  <si>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</si>
  <si>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</si>
  <si>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</si>
  <si>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</si>
  <si>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</si>
  <si>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</si>
  <si>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</si>
  <si>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</si>
  <si>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</si>
  <si>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</si>
  <si>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</si>
  <si>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</si>
  <si>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</si>
  <si>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</si>
  <si>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</si>
  <si>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</si>
  <si>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</si>
  <si>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</si>
  <si>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</si>
  <si>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</si>
  <si>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</si>
  <si>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</si>
  <si>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</si>
  <si>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</si>
  <si>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</si>
  <si>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</si>
  <si>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</si>
  <si>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</si>
  <si>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</si>
  <si>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</si>
  <si>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</si>
  <si>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</si>
  <si>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</si>
  <si>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</si>
  <si>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</si>
  <si>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</si>
  <si>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Обеспечение деятельности финансовых, налоговых и таможенных органов и органов финансового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</si>
  <si>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</si>
  <si>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</si>
  <si>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</si>
  <si>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</si>
  <si>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</si>
  <si>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</si>
  <si>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</si>
  <si>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</si>
  <si>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</si>
  <si>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</si>
  <si>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</si>
  <si>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</si>
  <si>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</si>
  <si>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</si>
  <si>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</si>
  <si>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</si>
  <si>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</si>
  <si>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</si>
  <si>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2018 год</t>
  </si>
  <si>
    <t>Судебная система</t>
  </si>
  <si>
    <t>0105</t>
  </si>
  <si>
    <t>Охрана семьи и детства</t>
  </si>
  <si>
    <t>2019 год</t>
  </si>
  <si>
    <t>0703</t>
  </si>
  <si>
    <t>Дополнительное образование детей</t>
  </si>
  <si>
    <t xml:space="preserve">Молодежная политика </t>
  </si>
  <si>
    <t>Распределение расходов по разделам, подразделам   бюджетной классификации РФ районного бюджета на 2018 год и на плановый период 2019 и 2020 годов</t>
  </si>
  <si>
    <t>2020 год</t>
  </si>
  <si>
    <t>0705</t>
  </si>
  <si>
    <r>
      <rPr>
        <b/>
        <sz val="11"/>
        <rFont val="Times New Roman"/>
        <family val="1"/>
      </rPr>
      <t>"Приложение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</si>
  <si>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 xml:space="preserve">Профессиональная подготовка, переподготовка и повышение квалификации </t>
  </si>
  <si>
    <t>1.4. Приложение 8 изложить в следующей редакции:</t>
  </si>
  <si>
    <t xml:space="preserve">от 24.12.2018 г. № 12/4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</si>
</sst>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right"/>
    </xf>
    <xf numFmtId="169" fontId="7" fillId="0" borderId="10" xfId="0" applyNumberFormat="1" applyFont="1" applyFill="1" applyBorder="1" applyAlignment="1">
      <alignment horizontal="left" vertical="center" wrapText="1"/>
    </xf>
    <xf numFmtId="171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Zeros="0"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</cols>
  <sheetData>
    <row r="1" spans="1:3" s="2" customFormat="1" ht="18.75">
      <c r="A1" s="49" t="s">
        <v>113</v>
      </c>
      <c r="C1" s="47"/>
    </row>
    <row r="2" spans="1:3" s="2" customFormat="1" ht="40.5" customHeight="1">
      <c r="A2" s="22"/>
      <c r="B2" s="50" t="s">
        <v>111</v>
      </c>
      <c r="C2" s="51"/>
    </row>
    <row r="3" spans="1:3" s="2" customFormat="1" ht="12.75">
      <c r="A3" s="22"/>
      <c r="B3" s="53" t="s">
        <v>114</v>
      </c>
      <c r="C3" s="54"/>
    </row>
    <row r="4" spans="1:3" s="2" customFormat="1" ht="15.75">
      <c r="A4" s="22"/>
      <c r="B4" s="22"/>
      <c r="C4" s="4"/>
    </row>
    <row r="5" spans="1:5" s="2" customFormat="1" ht="36.75" customHeight="1">
      <c r="A5" s="52" t="s">
        <v>108</v>
      </c>
      <c r="B5" s="52"/>
      <c r="C5" s="52"/>
      <c r="D5" s="52"/>
      <c r="E5" s="52"/>
    </row>
    <row r="6" spans="1:3" s="2" customFormat="1" ht="18.75">
      <c r="A6" s="22"/>
      <c r="B6" s="46"/>
      <c r="C6" s="1"/>
    </row>
    <row r="7" spans="1:5" s="2" customFormat="1" ht="12.75">
      <c r="A7" s="22"/>
      <c r="B7" s="22"/>
      <c r="E7" s="3" t="s">
        <v>30</v>
      </c>
    </row>
    <row r="8" spans="1:5" s="7" customFormat="1" ht="21.75" customHeight="1">
      <c r="A8" s="5" t="s">
        <v>66</v>
      </c>
      <c r="B8" s="5" t="s">
        <v>0</v>
      </c>
      <c r="C8" s="6" t="s">
        <v>100</v>
      </c>
      <c r="D8" s="6" t="s">
        <v>104</v>
      </c>
      <c r="E8" s="6" t="s">
        <v>109</v>
      </c>
    </row>
    <row r="9" spans="1:5" s="7" customFormat="1" ht="15">
      <c r="A9" s="5">
        <v>1</v>
      </c>
      <c r="B9" s="5">
        <v>2</v>
      </c>
      <c r="C9" s="8">
        <v>3</v>
      </c>
      <c r="D9" s="8">
        <v>4</v>
      </c>
      <c r="E9" s="8">
        <v>5</v>
      </c>
    </row>
    <row r="10" spans="1:5" s="13" customFormat="1" ht="18.75">
      <c r="A10" s="21" t="s">
        <v>62</v>
      </c>
      <c r="B10" s="29" t="s">
        <v>1</v>
      </c>
      <c r="C10" s="15">
        <f>C11+C12+C13+C17+C19+C15+C16+C14</f>
        <v>59419.33000000002</v>
      </c>
      <c r="D10" s="15">
        <f>D11+D12+D13+D17+D19+D15+D16+D14</f>
        <v>52745</v>
      </c>
      <c r="E10" s="15">
        <f>E11+E12+E13+E17+E19+E15+E16+E14</f>
        <v>52947.7</v>
      </c>
    </row>
    <row r="11" spans="1:5" s="9" customFormat="1" ht="30">
      <c r="A11" s="23" t="s">
        <v>31</v>
      </c>
      <c r="B11" s="30" t="s">
        <v>2</v>
      </c>
      <c r="C11" s="16">
        <f>830.175+250.713</f>
        <v>1080.888</v>
      </c>
      <c r="D11" s="16"/>
      <c r="E11" s="16"/>
    </row>
    <row r="12" spans="1:5" s="9" customFormat="1" ht="42.75" customHeight="1">
      <c r="A12" s="23" t="s">
        <v>32</v>
      </c>
      <c r="B12" s="31" t="s">
        <v>3</v>
      </c>
      <c r="C12" s="43">
        <f>391.9+13</f>
        <v>404.9</v>
      </c>
      <c r="D12" s="43">
        <v>396.9</v>
      </c>
      <c r="E12" s="43">
        <v>396.9</v>
      </c>
    </row>
    <row r="13" spans="1:5" s="9" customFormat="1" ht="46.5" customHeight="1">
      <c r="A13" s="23" t="s">
        <v>33</v>
      </c>
      <c r="B13" s="32" t="s">
        <v>4</v>
      </c>
      <c r="C13" s="16">
        <f>17358+139.254+49.3+54.7+135.5+129.6-830.175-250.713+24.5+395.4+109.4+68.526+0.2+36.595+73.9+36.312+5.066-1.216+1.544+1.216+20-0.05+0.006</f>
        <v>17556.865000000013</v>
      </c>
      <c r="D13" s="16">
        <v>17347.4</v>
      </c>
      <c r="E13" s="16">
        <v>17501.8</v>
      </c>
    </row>
    <row r="14" spans="1:5" s="9" customFormat="1" ht="18" customHeight="1">
      <c r="A14" s="23" t="s">
        <v>102</v>
      </c>
      <c r="B14" s="48" t="s">
        <v>101</v>
      </c>
      <c r="C14" s="16">
        <f>83.8-1.7</f>
        <v>82.1</v>
      </c>
      <c r="D14" s="16">
        <v>5.6</v>
      </c>
      <c r="E14" s="16">
        <v>9.1</v>
      </c>
    </row>
    <row r="15" spans="1:5" s="9" customFormat="1" ht="28.5" customHeight="1">
      <c r="A15" s="23" t="s">
        <v>80</v>
      </c>
      <c r="B15" s="30" t="s">
        <v>81</v>
      </c>
      <c r="C15" s="16">
        <f>3825.2+300+28.5+1.258-16.9-29.7-3.5+47.63+14.27+3.5+1.506+0.133+40.7+0.05</f>
        <v>4212.647000000001</v>
      </c>
      <c r="D15" s="16">
        <v>3936.7</v>
      </c>
      <c r="E15" s="16">
        <v>4015.1</v>
      </c>
    </row>
    <row r="16" spans="1:5" s="9" customFormat="1" ht="15.75" customHeight="1" hidden="1">
      <c r="A16" s="23" t="s">
        <v>71</v>
      </c>
      <c r="B16" s="30" t="s">
        <v>72</v>
      </c>
      <c r="C16" s="16"/>
      <c r="D16" s="16"/>
      <c r="E16" s="16"/>
    </row>
    <row r="17" spans="1:5" s="9" customFormat="1" ht="16.5" customHeight="1">
      <c r="A17" s="24" t="s">
        <v>34</v>
      </c>
      <c r="B17" s="33" t="s">
        <v>6</v>
      </c>
      <c r="C17" s="16">
        <v>10</v>
      </c>
      <c r="D17" s="16">
        <v>10</v>
      </c>
      <c r="E17" s="16">
        <v>10</v>
      </c>
    </row>
    <row r="18" spans="1:5" s="9" customFormat="1" ht="15.75" customHeight="1" hidden="1">
      <c r="A18" s="24" t="s">
        <v>35</v>
      </c>
      <c r="B18" s="33" t="s">
        <v>6</v>
      </c>
      <c r="D18" s="16"/>
      <c r="E18" s="16"/>
    </row>
    <row r="19" spans="1:5" s="9" customFormat="1" ht="18.75">
      <c r="A19" s="24" t="s">
        <v>82</v>
      </c>
      <c r="B19" s="33" t="s">
        <v>7</v>
      </c>
      <c r="C19" s="16">
        <f>31270.6-100-327.6+5567.6+85.9+180+800+111.295+26.7+55.81-30-68.526+5.443-7.7-46.43+6.3+3.306-947.4+762.4-18.833+45.759+4.4-1.226+1.226-31.59-8.275+4.6+10+15-32+193.529+2.444+15-10-337+574+100+100-1.7-6.452-1894.65</f>
        <v>36071.93000000001</v>
      </c>
      <c r="D19" s="16">
        <v>31048.4</v>
      </c>
      <c r="E19" s="16">
        <v>31014.8</v>
      </c>
    </row>
    <row r="20" spans="1:5" s="14" customFormat="1" ht="37.5">
      <c r="A20" s="21" t="s">
        <v>63</v>
      </c>
      <c r="B20" s="34" t="s">
        <v>8</v>
      </c>
      <c r="C20" s="15">
        <f>C21+C22</f>
        <v>0</v>
      </c>
      <c r="D20" s="15">
        <f>D21+D22</f>
        <v>40</v>
      </c>
      <c r="E20" s="15">
        <f>E21+E22</f>
        <v>40</v>
      </c>
    </row>
    <row r="21" spans="1:5" s="9" customFormat="1" ht="18.75" hidden="1">
      <c r="A21" s="24" t="s">
        <v>36</v>
      </c>
      <c r="B21" s="33" t="s">
        <v>9</v>
      </c>
      <c r="C21" s="16"/>
      <c r="D21" s="16"/>
      <c r="E21" s="16"/>
    </row>
    <row r="22" spans="1:5" s="7" customFormat="1" ht="30">
      <c r="A22" s="24" t="s">
        <v>77</v>
      </c>
      <c r="B22" s="35" t="s">
        <v>83</v>
      </c>
      <c r="C22" s="45">
        <f>20-1.506-18.494</f>
        <v>0</v>
      </c>
      <c r="D22" s="45">
        <v>40</v>
      </c>
      <c r="E22" s="45">
        <v>40</v>
      </c>
    </row>
    <row r="23" spans="1:5" s="13" customFormat="1" ht="18.75">
      <c r="A23" s="21" t="s">
        <v>64</v>
      </c>
      <c r="B23" s="34" t="s">
        <v>69</v>
      </c>
      <c r="C23" s="15">
        <f>C24+C25+C26</f>
        <v>1314.3200000000002</v>
      </c>
      <c r="D23" s="15">
        <f>D24+D25+D26</f>
        <v>800.6</v>
      </c>
      <c r="E23" s="15">
        <f>E24+E25+E26</f>
        <v>877.1999999999999</v>
      </c>
    </row>
    <row r="24" spans="1:5" s="9" customFormat="1" ht="18.75">
      <c r="A24" s="24" t="s">
        <v>37</v>
      </c>
      <c r="B24" s="33" t="s">
        <v>10</v>
      </c>
      <c r="C24" s="16">
        <v>51.9</v>
      </c>
      <c r="D24" s="16">
        <v>51.9</v>
      </c>
      <c r="E24" s="16">
        <v>51.9</v>
      </c>
    </row>
    <row r="25" spans="1:5" s="9" customFormat="1" ht="18" customHeight="1">
      <c r="A25" s="24" t="s">
        <v>38</v>
      </c>
      <c r="B25" s="33" t="s">
        <v>84</v>
      </c>
      <c r="C25" s="16">
        <f>535.4+59.6+495.6+4.4</f>
        <v>1095</v>
      </c>
      <c r="D25" s="16">
        <v>598.7</v>
      </c>
      <c r="E25" s="16">
        <v>675.3</v>
      </c>
    </row>
    <row r="26" spans="1:5" s="9" customFormat="1" ht="16.5" customHeight="1">
      <c r="A26" s="24" t="s">
        <v>39</v>
      </c>
      <c r="B26" s="33" t="s">
        <v>11</v>
      </c>
      <c r="C26" s="16">
        <f>80+100-12.58</f>
        <v>167.42</v>
      </c>
      <c r="D26" s="16">
        <v>150</v>
      </c>
      <c r="E26" s="16">
        <v>150</v>
      </c>
    </row>
    <row r="27" spans="1:5" s="13" customFormat="1" ht="18.75">
      <c r="A27" s="21" t="s">
        <v>65</v>
      </c>
      <c r="B27" s="34" t="s">
        <v>12</v>
      </c>
      <c r="C27" s="15">
        <f>C28+C29+C31+C30</f>
        <v>18789.071999999993</v>
      </c>
      <c r="D27" s="15">
        <f>D28+D29+D31+D30</f>
        <v>17057</v>
      </c>
      <c r="E27" s="15">
        <f>E28+E29+E31+E30</f>
        <v>17257</v>
      </c>
    </row>
    <row r="28" spans="1:5" s="9" customFormat="1" ht="17.25" customHeight="1">
      <c r="A28" s="24" t="s">
        <v>40</v>
      </c>
      <c r="B28" s="33" t="s">
        <v>13</v>
      </c>
      <c r="C28" s="16">
        <f>26.2-10-11.208</f>
        <v>4.991999999999999</v>
      </c>
      <c r="D28" s="16">
        <v>26.2</v>
      </c>
      <c r="E28" s="16">
        <v>26.2</v>
      </c>
    </row>
    <row r="29" spans="1:5" s="9" customFormat="1" ht="17.25" customHeight="1">
      <c r="A29" s="24" t="s">
        <v>41</v>
      </c>
      <c r="B29" s="33" t="s">
        <v>14</v>
      </c>
      <c r="C29" s="16">
        <f>20014.6-400-120-350-400+1122.3-139.254-180-111.295-55.81-5.443+7.7+46.43-46.201+150+18.833-306-45.759-330-41.378+31.59-1.544+8.275-51.529+90-2.444-15-529-7.4-801.919-56.437+220+1010.765+60</f>
        <v>18784.079999999994</v>
      </c>
      <c r="D29" s="16">
        <v>17030.8</v>
      </c>
      <c r="E29" s="16">
        <v>17230.8</v>
      </c>
    </row>
    <row r="30" spans="1:5" s="9" customFormat="1" ht="15.75" customHeight="1" hidden="1">
      <c r="A30" s="24" t="s">
        <v>85</v>
      </c>
      <c r="B30" s="33" t="s">
        <v>86</v>
      </c>
      <c r="C30" s="16">
        <f>500-50-450</f>
        <v>0</v>
      </c>
      <c r="D30" s="16"/>
      <c r="E30" s="16"/>
    </row>
    <row r="31" spans="1:5" s="9" customFormat="1" ht="30" hidden="1">
      <c r="A31" s="24" t="s">
        <v>42</v>
      </c>
      <c r="B31" s="33" t="s">
        <v>15</v>
      </c>
      <c r="C31" s="16"/>
      <c r="D31" s="16"/>
      <c r="E31" s="16"/>
    </row>
    <row r="32" spans="1:5" s="14" customFormat="1" ht="18.75" customHeight="1">
      <c r="A32" s="21" t="s">
        <v>43</v>
      </c>
      <c r="B32" s="34" t="s">
        <v>70</v>
      </c>
      <c r="C32" s="15">
        <f>C33</f>
        <v>45.599999999999994</v>
      </c>
      <c r="D32" s="15">
        <f>D33</f>
        <v>350</v>
      </c>
      <c r="E32" s="15">
        <f>E33</f>
        <v>0</v>
      </c>
    </row>
    <row r="33" spans="1:5" s="9" customFormat="1" ht="29.25" customHeight="1">
      <c r="A33" s="24" t="s">
        <v>44</v>
      </c>
      <c r="B33" s="33" t="s">
        <v>16</v>
      </c>
      <c r="C33" s="16">
        <f>250-1.258-20-10-0.133-173.009</f>
        <v>45.599999999999994</v>
      </c>
      <c r="D33" s="16">
        <v>350</v>
      </c>
      <c r="E33" s="16"/>
    </row>
    <row r="34" spans="1:5" s="14" customFormat="1" ht="18.75">
      <c r="A34" s="21" t="s">
        <v>45</v>
      </c>
      <c r="B34" s="34" t="s">
        <v>17</v>
      </c>
      <c r="C34" s="15">
        <f>C35+C36+C39+C40+C37+C38</f>
        <v>167547.87400000007</v>
      </c>
      <c r="D34" s="15">
        <f>D35+D36+D39+D40+D37+D38</f>
        <v>150806.5</v>
      </c>
      <c r="E34" s="15">
        <f>E35+E36+E39+E40+E37+E38</f>
        <v>156204.80000000002</v>
      </c>
    </row>
    <row r="35" spans="1:5" s="9" customFormat="1" ht="16.5" customHeight="1">
      <c r="A35" s="24" t="s">
        <v>46</v>
      </c>
      <c r="B35" s="33" t="s">
        <v>18</v>
      </c>
      <c r="C35" s="16">
        <f>37792.4-900-160+474.5+152.1+30.6-1.42+60+297.8+92.6-20-2.75-0.32+108.6+197+59.8-0.237+349+105.55-7.8-230.26-88.11+599.61+159.8-771.9+1.783+3.75-809-200+0.098+2+1.115-296.6+0.7-25+2.3+2+10+0.3-0.032-0.004+4.061+64-170.806+178.649+75-41.254</f>
        <v>37099.62300000001</v>
      </c>
      <c r="D35" s="16">
        <v>37077.7</v>
      </c>
      <c r="E35" s="16">
        <v>38039.8</v>
      </c>
    </row>
    <row r="36" spans="1:5" s="9" customFormat="1" ht="15.75" customHeight="1">
      <c r="A36" s="24" t="s">
        <v>47</v>
      </c>
      <c r="B36" s="33" t="s">
        <v>19</v>
      </c>
      <c r="C36" s="16">
        <f>107848.2-300-1000-500-300+460+2889.3+799.7-0.81+8-195-30+8+1894.6-3.6-1+6-480+1513.025+1016-2.405+582.6+111.1+200+8+8+2.75+0.32+7+8+8-108.6-166.88-89.92-0.367+0.32+0.367+8+164.978-2+0.237-3-9-0.9-1.8-5.8+35-0.9+4-1.8-882.21+874.5+264.25-143.16-93.51-1.37+68.82-8+12+6.6+809+8+10+6+8+42.4+288.8+0.08+2.07+170.907+2253.6+69-2.3+14-0.3-0.004-0.042-2.779-0.105+0.249-40.1+10+27+196.7+19.997+21.022-75-204.217</f>
        <v>118117.61300000003</v>
      </c>
      <c r="D36" s="16">
        <v>101053.2</v>
      </c>
      <c r="E36" s="16">
        <v>105309.9</v>
      </c>
    </row>
    <row r="37" spans="1:5" s="9" customFormat="1" ht="15.75" customHeight="1">
      <c r="A37" s="24" t="s">
        <v>105</v>
      </c>
      <c r="B37" s="33" t="s">
        <v>106</v>
      </c>
      <c r="C37" s="16">
        <f>12643.2-300-100+11.3+14.2-300+29.1-0.32-1-1+60-711.09-6.87-102.69-2.46-159.8+52-1.783-3.75-6.6-42.4-0.178-2.07-1.115-44-10-1.344-23.9-6-50+73.164+25-27.84-21.022-54.529</f>
        <v>10926.203000000003</v>
      </c>
      <c r="D37" s="16">
        <v>11577.5</v>
      </c>
      <c r="E37" s="16">
        <v>11807</v>
      </c>
    </row>
    <row r="38" spans="1:5" s="9" customFormat="1" ht="32.25" customHeight="1">
      <c r="A38" s="24" t="s">
        <v>110</v>
      </c>
      <c r="B38" s="33" t="s">
        <v>112</v>
      </c>
      <c r="C38" s="16">
        <f>43+195+30+3.6+1+2+1+3+9+1+0.9+1.8+5.8+0.9+1.8+7.8+8-15.3-4.6+6</f>
        <v>301.7</v>
      </c>
      <c r="D38" s="16"/>
      <c r="E38" s="16"/>
    </row>
    <row r="39" spans="1:5" s="9" customFormat="1" ht="16.5" customHeight="1">
      <c r="A39" s="24" t="s">
        <v>48</v>
      </c>
      <c r="B39" s="33" t="s">
        <v>107</v>
      </c>
      <c r="C39" s="16">
        <f>1098.1+2.405</f>
        <v>1100.5049999999999</v>
      </c>
      <c r="D39" s="16">
        <v>1098.1</v>
      </c>
      <c r="E39" s="16">
        <v>1048.1</v>
      </c>
    </row>
    <row r="40" spans="1:5" s="9" customFormat="1" ht="16.5" customHeight="1">
      <c r="A40" s="24" t="s">
        <v>49</v>
      </c>
      <c r="B40" s="33" t="s">
        <v>20</v>
      </c>
      <c r="C40" s="16">
        <f>1.42+0.81</f>
        <v>2.23</v>
      </c>
      <c r="D40" s="16"/>
      <c r="E40" s="16"/>
    </row>
    <row r="41" spans="1:5" s="14" customFormat="1" ht="18.75">
      <c r="A41" s="21" t="s">
        <v>50</v>
      </c>
      <c r="B41" s="34" t="s">
        <v>97</v>
      </c>
      <c r="C41" s="15">
        <f>C42+C43</f>
        <v>6955.130000000001</v>
      </c>
      <c r="D41" s="15">
        <f>D42+D43</f>
        <v>7401.8</v>
      </c>
      <c r="E41" s="15">
        <f>E42+E43</f>
        <v>7573.5</v>
      </c>
    </row>
    <row r="42" spans="1:5" s="9" customFormat="1" ht="15.75" customHeight="1">
      <c r="A42" s="24" t="s">
        <v>51</v>
      </c>
      <c r="B42" s="33" t="s">
        <v>21</v>
      </c>
      <c r="C42" s="16">
        <f>6399.1-300-60+1033.2+30+22.6-50.52-17.08-52-18.7-20.9-10.57</f>
        <v>6955.130000000001</v>
      </c>
      <c r="D42" s="16">
        <v>7401.8</v>
      </c>
      <c r="E42" s="16">
        <v>7573.5</v>
      </c>
    </row>
    <row r="43" spans="1:5" s="9" customFormat="1" ht="18.75" hidden="1">
      <c r="A43" s="24" t="s">
        <v>52</v>
      </c>
      <c r="B43" s="33" t="s">
        <v>23</v>
      </c>
      <c r="C43" s="16"/>
      <c r="D43" s="16"/>
      <c r="E43" s="16"/>
    </row>
    <row r="44" spans="1:5" s="14" customFormat="1" ht="17.25" customHeight="1" hidden="1">
      <c r="A44" s="21" t="s">
        <v>53</v>
      </c>
      <c r="B44" s="34" t="s">
        <v>24</v>
      </c>
      <c r="C44" s="15">
        <f>C45+C49+C46+C47+C48</f>
        <v>0</v>
      </c>
      <c r="D44" s="15">
        <f>D45+D49+D46+D47+D48</f>
        <v>0</v>
      </c>
      <c r="E44" s="15">
        <f>E45+E49+E46+E47+E48</f>
        <v>0</v>
      </c>
    </row>
    <row r="45" spans="1:5" s="9" customFormat="1" ht="18.75" hidden="1">
      <c r="A45" s="24" t="s">
        <v>54</v>
      </c>
      <c r="B45" s="33" t="s">
        <v>87</v>
      </c>
      <c r="C45" s="16"/>
      <c r="D45" s="16"/>
      <c r="E45" s="16"/>
    </row>
    <row r="46" spans="1:5" s="9" customFormat="1" ht="18.75" hidden="1">
      <c r="A46" s="25" t="s">
        <v>67</v>
      </c>
      <c r="B46" s="33" t="s">
        <v>68</v>
      </c>
      <c r="C46" s="16"/>
      <c r="D46" s="16"/>
      <c r="E46" s="16"/>
    </row>
    <row r="47" spans="1:5" s="9" customFormat="1" ht="18.75" hidden="1">
      <c r="A47" s="25" t="s">
        <v>73</v>
      </c>
      <c r="B47" s="33" t="s">
        <v>76</v>
      </c>
      <c r="C47" s="16"/>
      <c r="D47" s="16"/>
      <c r="E47" s="16"/>
    </row>
    <row r="48" spans="1:5" s="9" customFormat="1" ht="18.75" hidden="1">
      <c r="A48" s="25" t="s">
        <v>74</v>
      </c>
      <c r="B48" s="33" t="s">
        <v>75</v>
      </c>
      <c r="C48" s="16"/>
      <c r="D48" s="16"/>
      <c r="E48" s="16"/>
    </row>
    <row r="49" spans="1:5" s="9" customFormat="1" ht="18.75" hidden="1">
      <c r="A49" s="24" t="s">
        <v>88</v>
      </c>
      <c r="B49" s="33" t="s">
        <v>96</v>
      </c>
      <c r="C49" s="16"/>
      <c r="D49" s="16"/>
      <c r="E49" s="16"/>
    </row>
    <row r="50" spans="1:5" s="14" customFormat="1" ht="17.25" customHeight="1">
      <c r="A50" s="21" t="s">
        <v>55</v>
      </c>
      <c r="B50" s="34" t="s">
        <v>26</v>
      </c>
      <c r="C50" s="15">
        <f>C52+C53+C54+C51</f>
        <v>30649.999999999996</v>
      </c>
      <c r="D50" s="15">
        <f>D52+D53+D54+D51</f>
        <v>19778.800000000003</v>
      </c>
      <c r="E50" s="15">
        <f>E52+E53+E54+E51</f>
        <v>19778.800000000003</v>
      </c>
    </row>
    <row r="51" spans="1:5" s="7" customFormat="1" ht="18.75">
      <c r="A51" s="23" t="s">
        <v>78</v>
      </c>
      <c r="B51" s="36" t="s">
        <v>79</v>
      </c>
      <c r="C51" s="17">
        <f>905+306</f>
        <v>1211</v>
      </c>
      <c r="D51" s="17">
        <v>905</v>
      </c>
      <c r="E51" s="17">
        <v>905</v>
      </c>
    </row>
    <row r="52" spans="1:5" s="7" customFormat="1" ht="15" customHeight="1">
      <c r="A52" s="23" t="s">
        <v>56</v>
      </c>
      <c r="B52" s="36" t="s">
        <v>27</v>
      </c>
      <c r="C52" s="17">
        <f>13882.2+85.2+640.6-535-162-930+793.252+1988.3+187.8+2601.5+813.549-2601.5-100+844.135-460.561-188.3+150+68.4+3513.235+348</f>
        <v>20938.809999999998</v>
      </c>
      <c r="D52" s="17">
        <v>13882.2</v>
      </c>
      <c r="E52" s="17">
        <v>13882.2</v>
      </c>
    </row>
    <row r="53" spans="1:5" s="9" customFormat="1" ht="18.75">
      <c r="A53" s="24" t="s">
        <v>57</v>
      </c>
      <c r="B53" s="33" t="s">
        <v>103</v>
      </c>
      <c r="C53" s="16">
        <f>4991.6+1003.9+438.1+221.9+94.9-832.3+135+164+6.4+161.3+355+162.7-287.5+150.1</f>
        <v>6765.099999999999</v>
      </c>
      <c r="D53" s="16">
        <v>4991.6</v>
      </c>
      <c r="E53" s="16">
        <v>4991.6</v>
      </c>
    </row>
    <row r="54" spans="1:5" s="9" customFormat="1" ht="18.75">
      <c r="A54" s="24" t="s">
        <v>58</v>
      </c>
      <c r="B54" s="33" t="s">
        <v>28</v>
      </c>
      <c r="C54" s="16">
        <f>535+162+930-793.252+277.916+50.52+17.08+555.826</f>
        <v>1735.09</v>
      </c>
      <c r="D54" s="16"/>
      <c r="E54" s="16"/>
    </row>
    <row r="55" spans="1:5" s="14" customFormat="1" ht="18.75">
      <c r="A55" s="26" t="s">
        <v>59</v>
      </c>
      <c r="B55" s="37" t="s">
        <v>25</v>
      </c>
      <c r="C55" s="15">
        <f>C56+C57+C58</f>
        <v>196.734</v>
      </c>
      <c r="D55" s="15">
        <f>D56+D57+D58</f>
        <v>0</v>
      </c>
      <c r="E55" s="15">
        <f>E56+E57+E58</f>
        <v>0</v>
      </c>
    </row>
    <row r="56" spans="1:5" s="14" customFormat="1" ht="15" customHeight="1">
      <c r="A56" s="23" t="s">
        <v>60</v>
      </c>
      <c r="B56" s="38" t="s">
        <v>89</v>
      </c>
      <c r="C56" s="16">
        <f>200-3.266</f>
        <v>196.734</v>
      </c>
      <c r="D56" s="16"/>
      <c r="E56" s="16"/>
    </row>
    <row r="57" spans="1:5" s="9" customFormat="1" ht="18" customHeight="1" hidden="1">
      <c r="A57" s="23" t="s">
        <v>61</v>
      </c>
      <c r="B57" s="31" t="s">
        <v>90</v>
      </c>
      <c r="C57" s="16"/>
      <c r="D57" s="16"/>
      <c r="E57" s="16"/>
    </row>
    <row r="58" spans="1:5" s="9" customFormat="1" ht="19.5" customHeight="1" hidden="1">
      <c r="A58" s="23" t="s">
        <v>91</v>
      </c>
      <c r="B58" s="31" t="s">
        <v>92</v>
      </c>
      <c r="C58" s="16"/>
      <c r="D58" s="16"/>
      <c r="E58" s="16"/>
    </row>
    <row r="59" spans="1:5" s="18" customFormat="1" ht="18.75">
      <c r="A59" s="26" t="s">
        <v>93</v>
      </c>
      <c r="B59" s="39" t="s">
        <v>94</v>
      </c>
      <c r="C59" s="42">
        <f>C60</f>
        <v>1716.255</v>
      </c>
      <c r="D59" s="42">
        <f>D60</f>
        <v>300</v>
      </c>
      <c r="E59" s="42">
        <f>E60</f>
        <v>300</v>
      </c>
    </row>
    <row r="60" spans="1:5" s="7" customFormat="1" ht="18.75">
      <c r="A60" s="23" t="s">
        <v>95</v>
      </c>
      <c r="B60" s="36" t="s">
        <v>22</v>
      </c>
      <c r="C60" s="17">
        <f>250+1166.255+300</f>
        <v>1716.255</v>
      </c>
      <c r="D60" s="17">
        <v>300</v>
      </c>
      <c r="E60" s="17">
        <v>300</v>
      </c>
    </row>
    <row r="61" spans="1:5" s="19" customFormat="1" ht="35.25" customHeight="1" hidden="1">
      <c r="A61" s="26" t="s">
        <v>98</v>
      </c>
      <c r="B61" s="44" t="s">
        <v>5</v>
      </c>
      <c r="C61" s="42">
        <f>C62</f>
        <v>0</v>
      </c>
      <c r="D61" s="42">
        <f>D62</f>
        <v>0</v>
      </c>
      <c r="E61" s="42">
        <f>E62</f>
        <v>0</v>
      </c>
    </row>
    <row r="62" spans="1:5" s="7" customFormat="1" ht="17.25" customHeight="1" hidden="1">
      <c r="A62" s="23" t="s">
        <v>99</v>
      </c>
      <c r="B62" s="20" t="s">
        <v>5</v>
      </c>
      <c r="C62" s="17"/>
      <c r="D62" s="17"/>
      <c r="E62" s="17"/>
    </row>
    <row r="63" spans="1:5" s="2" customFormat="1" ht="18.75">
      <c r="A63" s="27"/>
      <c r="B63" s="10" t="s">
        <v>29</v>
      </c>
      <c r="C63" s="15">
        <f>C55+C50+C44+C41+C34+C32+C27+C23+C20+C10+C61+C59</f>
        <v>286634.3150000001</v>
      </c>
      <c r="D63" s="15">
        <f>D55+D50+D44+D41+D34+D32+D27+D23+D20+D10+D61+D59</f>
        <v>249279.7</v>
      </c>
      <c r="E63" s="15">
        <f>E55+E50+E44+E41+E34+E32+E27+E23+E20+E10+E61+E59</f>
        <v>254979.00000000006</v>
      </c>
    </row>
    <row r="64" spans="1:3" s="2" customFormat="1" ht="12.75">
      <c r="A64" s="22"/>
      <c r="B64" s="40"/>
      <c r="C64" s="11"/>
    </row>
    <row r="65" spans="1:3" s="2" customFormat="1" ht="15.75">
      <c r="A65" s="22"/>
      <c r="B65" s="41"/>
      <c r="C65" s="12"/>
    </row>
    <row r="66" spans="1:3" s="2" customFormat="1" ht="15.75">
      <c r="A66" s="22"/>
      <c r="B66" s="41"/>
      <c r="C66" s="12"/>
    </row>
    <row r="67" spans="1:3" s="2" customFormat="1" ht="15.75">
      <c r="A67" s="22"/>
      <c r="B67" s="41"/>
      <c r="C67" s="1"/>
    </row>
  </sheetData>
  <sheetProtection/>
  <mergeCells count="3">
    <mergeCell ref="B2:C2"/>
    <mergeCell ref="A5:E5"/>
    <mergeCell ref="B3:C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2018-06-13T05:44:41Z</cp:lastPrinted>
  <dcterms:created xsi:type="dcterms:W3CDTF">2007-09-03T07:30:33Z</dcterms:created>
  <dcterms:modified xsi:type="dcterms:W3CDTF">2018-12-24T10:35:28Z</dcterms:modified>
  <cp:category/>
  <cp:version/>
  <cp:contentType/>
  <cp:contentStatus/>
</cp:coreProperties>
</file>