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0380" windowHeight="6555" activeTab="0"/>
  </bookViews>
  <sheets>
    <sheet name="2020" sheetId="1" r:id="rId1"/>
    <sheet name="2021-2022" sheetId="2" r:id="rId2"/>
  </sheets>
  <definedNames>
    <definedName name="_xlnm.Print_Area" localSheetId="0">'2020'!$A$1:$H$448</definedName>
    <definedName name="_xlnm.Print_Area" localSheetId="1">'2021-2022'!$A$1:$I$372</definedName>
  </definedNames>
  <calcPr fullCalcOnLoad="1"/>
</workbook>
</file>

<file path=xl/sharedStrings.xml><?xml version="1.0" encoding="utf-8"?>
<sst xmlns="http://schemas.openxmlformats.org/spreadsheetml/2006/main" count="4261" uniqueCount="398">
  <si>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</si>
  <si>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</si>
  <si>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объектов растительного и животного мира и среды их обитания</t>
  </si>
  <si>
    <t>Физическая культура и спорт</t>
  </si>
  <si>
    <t>условно утверждаемые расходы</t>
  </si>
  <si>
    <t>ИТОГО РАСХОДЫ:</t>
  </si>
  <si>
    <t>Оценка недвижимости, признание прав  и регулирование отношений по государственной  и муниципальной собственности</t>
  </si>
  <si>
    <t>Резервные фонды местных администраций</t>
  </si>
  <si>
    <t>Администрация Даниловского муниципального района</t>
  </si>
  <si>
    <t>Судебная система</t>
  </si>
  <si>
    <t>Изменения "+", "-"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</si>
  <si>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</si>
  <si>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</si>
  <si>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</si>
  <si>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</si>
  <si>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(тыс.рублей)</t>
  </si>
  <si>
    <t>Иные межбюджетные трансферты</t>
  </si>
  <si>
    <t>Раздел</t>
  </si>
  <si>
    <t>Подраздел</t>
  </si>
  <si>
    <t>ЦСР</t>
  </si>
  <si>
    <t>КВР</t>
  </si>
  <si>
    <t>Наименование</t>
  </si>
  <si>
    <t>01</t>
  </si>
  <si>
    <t>03</t>
  </si>
  <si>
    <t>04</t>
  </si>
  <si>
    <t>07</t>
  </si>
  <si>
    <t>Образование</t>
  </si>
  <si>
    <t>02</t>
  </si>
  <si>
    <t>Общее образование</t>
  </si>
  <si>
    <t>Молодежная политика и оздоровление детей</t>
  </si>
  <si>
    <t>09</t>
  </si>
  <si>
    <t>08</t>
  </si>
  <si>
    <t>Культура</t>
  </si>
  <si>
    <t>10</t>
  </si>
  <si>
    <t>Социальная политика</t>
  </si>
  <si>
    <t>06</t>
  </si>
  <si>
    <t>13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</si>
  <si>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</si>
  <si>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</si>
  <si>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</si>
  <si>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11</t>
  </si>
  <si>
    <t>Другие вопросы в области национальной экономики</t>
  </si>
  <si>
    <t>Мероприятия по землеустройству и землепользованию</t>
  </si>
  <si>
    <t>05</t>
  </si>
  <si>
    <t>Жилищно-коммунальное хозяйство</t>
  </si>
  <si>
    <t>Охрана окружающей природной среды</t>
  </si>
  <si>
    <t>Природоохранные мероприятия</t>
  </si>
  <si>
    <t>Периодическая печать и издательства</t>
  </si>
  <si>
    <t>Дошкольное образование</t>
  </si>
  <si>
    <t>ВСЕГО :</t>
  </si>
  <si>
    <t>Обслуживание государственного и муниципального долга</t>
  </si>
  <si>
    <t>12</t>
  </si>
  <si>
    <t>Процентные платежи по долговым обязательствам</t>
  </si>
  <si>
    <t>Другие общегосударственные вопросы</t>
  </si>
  <si>
    <t xml:space="preserve">Ведомственная классификация расходов </t>
  </si>
  <si>
    <t>Ведомство</t>
  </si>
  <si>
    <t>Социальное обеспечение населения</t>
  </si>
  <si>
    <t>902</t>
  </si>
  <si>
    <t>Общегосударственные вопросы</t>
  </si>
  <si>
    <t>Коммунальное хозяйство</t>
  </si>
  <si>
    <t>913</t>
  </si>
  <si>
    <t>Дорожное хозяйство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</si>
  <si>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</si>
  <si>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 xml:space="preserve">Руководитель контрольно-счетной палаты муниципального образования </t>
  </si>
  <si>
    <t xml:space="preserve">Физическая культура </t>
  </si>
  <si>
    <t>Средства массовой информации</t>
  </si>
  <si>
    <t>Культура и кинематография</t>
  </si>
  <si>
    <t xml:space="preserve">Культура и кинематография </t>
  </si>
  <si>
    <t>к решению Даниловского районного
 Совета народных депутатов</t>
  </si>
  <si>
    <t>к решению   Даниловского районного
 Совета народных депутатов</t>
  </si>
  <si>
    <t>611</t>
  </si>
  <si>
    <t>Охрана семьи и детства</t>
  </si>
  <si>
    <t>612</t>
  </si>
  <si>
    <t>Субсидии бюджетным учреждениям на иные цели</t>
  </si>
  <si>
    <t>621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</si>
  <si>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</si>
  <si>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Мероприятия в области  физической культуры и спорта</t>
  </si>
  <si>
    <t>Субвенция на компенсацию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</si>
  <si>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Даниловский районный Совет народных депутатов</t>
  </si>
  <si>
    <t>901</t>
  </si>
  <si>
    <t>903</t>
  </si>
  <si>
    <t xml:space="preserve">Даниловский районный Совет народных депутатов </t>
  </si>
  <si>
    <t>Контрольно-счетная палата Даниловского муниципального района</t>
  </si>
  <si>
    <t>Резервный фонд Правительства Волгоградской области</t>
  </si>
  <si>
    <t>Обеспечение выполнения функций муниципальными органами, казенными учреждениями</t>
  </si>
  <si>
    <t>Закупка товаров, работ и услуг для муниципальных нуж</t>
  </si>
  <si>
    <t>244</t>
  </si>
  <si>
    <t>Прочая закупка товаров, работ и услуг для обеспечения государственных (муниципальных) нужд</t>
  </si>
  <si>
    <t>Прочая закупка товаров, работ и услуг для обеспечения муниципальных нужд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</si>
  <si>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</si>
  <si>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</si>
  <si>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Обеспечение деятельности муниципальных органов</t>
  </si>
  <si>
    <t>Непрограммные расходы органов местного самоуправления</t>
  </si>
  <si>
    <t>111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</si>
  <si>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</si>
  <si>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</si>
  <si>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</si>
  <si>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</si>
  <si>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</si>
  <si>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312</t>
  </si>
  <si>
    <t>Иные пенсии, социальные доплаты к пенсиям</t>
  </si>
  <si>
    <t>122</t>
  </si>
  <si>
    <t xml:space="preserve">Иные выплаты персоналу государственных (муниципальных) органов, за исключением фонда оплаты труда </t>
  </si>
  <si>
    <t>112</t>
  </si>
  <si>
    <t>Иные выплаты персоналу казенных учреждений, за исключением фонда оплаты труда</t>
  </si>
  <si>
    <t xml:space="preserve">Мероприятия в области коммунального хозяйства 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</si>
  <si>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</si>
  <si>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</si>
  <si>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</si>
  <si>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</si>
  <si>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313</t>
  </si>
  <si>
    <t>Пособия, компенсации, меры социальной поддержки по публичным нормативным обязательствам</t>
  </si>
  <si>
    <t>Сельское хозяйство и рыболовство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</si>
  <si>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</si>
  <si>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Переподготовка и повышение квалификации</t>
  </si>
  <si>
    <t>Мероприятия, направленные на улучшение жизни инвалидов</t>
  </si>
  <si>
    <t>Мероприятия по профилактике правонарушений</t>
  </si>
  <si>
    <t>Развитие сети муниципальных автомобильных дорог общего пользования</t>
  </si>
  <si>
    <t>321</t>
  </si>
  <si>
    <t>Пособия, компенсации и иные социальные выплаты гражданам, кроме публичных нормативных обязательств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</si>
  <si>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</si>
  <si>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>Мероприятия по безопасности дорожного движения</t>
  </si>
  <si>
    <t xml:space="preserve">Предоставление услуг (работ) в сфере культуры </t>
  </si>
  <si>
    <t xml:space="preserve">Обеспечение деятельности подведомственных учреждений 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</si>
  <si>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</si>
  <si>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</si>
  <si>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>Мероприятия в обрасти молодежной политики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</si>
  <si>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</si>
  <si>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</si>
  <si>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 xml:space="preserve">Иные межбюджетные трансферты на подключение общедоступных библиотек Российской Федерации к сети "Интернет" и и развитие системы библиотечного дела с учетом задачи расширения информационных технологий и оцифровки
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</si>
  <si>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</si>
  <si>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</si>
  <si>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</si>
  <si>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</si>
  <si>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9000000000</t>
  </si>
  <si>
    <t>9000000010</t>
  </si>
  <si>
    <t>9000070010</t>
  </si>
  <si>
    <t>9000070020</t>
  </si>
  <si>
    <t>9000070030</t>
  </si>
  <si>
    <t>9000070040</t>
  </si>
  <si>
    <t>9900000000</t>
  </si>
  <si>
    <t>9900080020</t>
  </si>
  <si>
    <t>0200000000</t>
  </si>
  <si>
    <t>0300000000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</si>
  <si>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</si>
  <si>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</si>
  <si>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</si>
  <si>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</si>
  <si>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</si>
  <si>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</si>
  <si>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</si>
  <si>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</si>
  <si>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</si>
  <si>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</si>
  <si>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</si>
  <si>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</si>
  <si>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</si>
  <si>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</si>
  <si>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</si>
  <si>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9900080670</t>
  </si>
  <si>
    <t>9900070270</t>
  </si>
  <si>
    <t>9900070280</t>
  </si>
  <si>
    <t>0100000000</t>
  </si>
  <si>
    <t>0100020870</t>
  </si>
  <si>
    <t>9900020880</t>
  </si>
  <si>
    <t>9900020890</t>
  </si>
  <si>
    <t>9900070510</t>
  </si>
  <si>
    <t>9900070580</t>
  </si>
  <si>
    <t>1100000000</t>
  </si>
  <si>
    <t>1100020900</t>
  </si>
  <si>
    <t>5400000000</t>
  </si>
  <si>
    <t>5400060010</t>
  </si>
  <si>
    <t>9900070570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</si>
  <si>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</si>
  <si>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</si>
  <si>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</si>
  <si>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</si>
  <si>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</si>
  <si>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</si>
  <si>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</si>
  <si>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</si>
  <si>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</si>
  <si>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</si>
  <si>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9900051460</t>
  </si>
  <si>
    <t>9900010270</t>
  </si>
  <si>
    <t>9900070450</t>
  </si>
  <si>
    <t xml:space="preserve">Взносы по обязательному социальному страхованию
на выплаты денежного содержания и иные выплаты
работникам государственных (муниципальных) органов
</t>
  </si>
  <si>
    <t>9900070530</t>
  </si>
  <si>
    <t>1200000000</t>
  </si>
  <si>
    <t>1200020350</t>
  </si>
  <si>
    <t>9000000070</t>
  </si>
  <si>
    <t>9900070590</t>
  </si>
  <si>
    <t>6000000000</t>
  </si>
  <si>
    <t>6000000590</t>
  </si>
  <si>
    <t>6000070350</t>
  </si>
  <si>
    <t>6100000000</t>
  </si>
  <si>
    <t>6100000590</t>
  </si>
  <si>
    <t>6100070360</t>
  </si>
  <si>
    <t>6200000000</t>
  </si>
  <si>
    <t>6200000590</t>
  </si>
  <si>
    <t>9900070370</t>
  </si>
  <si>
    <t>9900070420</t>
  </si>
  <si>
    <t>9900070340</t>
  </si>
  <si>
    <t>9900070400</t>
  </si>
  <si>
    <t>9900070410</t>
  </si>
  <si>
    <t>Фонд оплаты труда государственных (муниципальных) органов</t>
  </si>
  <si>
    <t>Межбюджетные трансферты, передаваемые бюджету муниципального района 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</si>
  <si>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Мероприятия по профилактике терроризма и экстремизма</t>
  </si>
  <si>
    <t xml:space="preserve">Фонд оплаты труда  учреждений </t>
  </si>
  <si>
    <t xml:space="preserve">Взносы по обязательному социальному страхованию
на выплаты по оплате труда работников и иные выплаты работникам  учреждений
</t>
  </si>
  <si>
    <t xml:space="preserve">Взносы по обязательному социальному страхованию
 на выплаты по оплате труда работников и иные выплаты работникам  учреждений
</t>
  </si>
  <si>
    <t>5700000590</t>
  </si>
  <si>
    <t>9900051200</t>
  </si>
  <si>
    <t>Субвенции на проведение всероссийской сельскохозяйственной переписи в 2016 году</t>
  </si>
  <si>
    <t>9900053910</t>
  </si>
  <si>
    <t>Предоставление услуг (работ) в сфере средств массовой информации</t>
  </si>
  <si>
    <t>9900060120</t>
  </si>
  <si>
    <t xml:space="preserve">Межбюджетные трансферты,  передаваемые бюджетам сельских  поселений из бюджетов
муниципальных районов на  осуществление части полномочий  по решению вопросов местного
значения в соответствии с  заключенными соглашениями
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</si>
  <si>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</si>
  <si>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</si>
  <si>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</si>
  <si>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</si>
  <si>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</si>
  <si>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</si>
  <si>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</si>
  <si>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</si>
  <si>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</si>
  <si>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</si>
  <si>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</si>
  <si>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</si>
  <si>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</si>
  <si>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</si>
  <si>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</si>
  <si>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</si>
  <si>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Дополнительное образование детей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</si>
  <si>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</si>
  <si>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</si>
  <si>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</si>
  <si>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r>
      <t xml:space="preserve"> 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</si>
  <si>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r>
      <t>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</si>
  <si>
    <t>Приобретение товаров, работ, услуг в пользу граждан в целях их социального обеспечения</t>
  </si>
  <si>
    <t>323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</si>
  <si>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</si>
  <si>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</si>
  <si>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</si>
  <si>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Резервные средства</t>
  </si>
  <si>
    <t>870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</si>
  <si>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</si>
  <si>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Основное мероприятие "Развитие и укрепление материально-технической базы учреждений культуры"</t>
  </si>
  <si>
    <t>0800000000</t>
  </si>
  <si>
    <t>0810000000</t>
  </si>
  <si>
    <t>0810100000</t>
  </si>
  <si>
    <t>6000070980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</si>
  <si>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</si>
  <si>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Профессиональная подготовка, переподготовка и повышение квалификации</t>
  </si>
  <si>
    <t>6000070351</t>
  </si>
  <si>
    <t>6000070352</t>
  </si>
  <si>
    <t>6000070353</t>
  </si>
  <si>
    <t>6100070361</t>
  </si>
  <si>
    <t>6100070362</t>
  </si>
  <si>
    <t>6100070363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</si>
  <si>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</si>
  <si>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</si>
  <si>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6100071490</t>
  </si>
  <si>
    <t>6100071491</t>
  </si>
  <si>
    <t>6100071492</t>
  </si>
  <si>
    <t>6100071493</t>
  </si>
  <si>
    <t>Субвенция на 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</si>
  <si>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Другие вопросы в области социальной политики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</si>
  <si>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</si>
  <si>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</si>
  <si>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</si>
  <si>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</si>
  <si>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</si>
  <si>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</si>
  <si>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1210000000</t>
  </si>
  <si>
    <t>1210100000</t>
  </si>
  <si>
    <t>12101L0970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</si>
  <si>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</si>
  <si>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</si>
  <si>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</si>
  <si>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</si>
  <si>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</si>
  <si>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</si>
  <si>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</si>
  <si>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лечению, защиту населения от болезней, общих для человека и животных, в части отлова, содержания и утилизации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</si>
  <si>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</si>
  <si>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по реализации общеобразовательных программ дошкольного образования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</si>
  <si>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</si>
  <si>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</si>
  <si>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</si>
  <si>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</si>
  <si>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</si>
  <si>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</si>
  <si>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</si>
  <si>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Создание в общеобразовательных организациях, расположенных в сельской местности, условий для занятий физической культурой и спортом (средства районного бюджета)</t>
  </si>
  <si>
    <t xml:space="preserve">Осуществление образовательного процесса по реализации образовательных программ начального общего, основного общего, 
среднего общего образования муниципальными общеобразовательными организациями
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</si>
  <si>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</si>
  <si>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</si>
  <si>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</si>
  <si>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</si>
  <si>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</si>
  <si>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</si>
  <si>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</si>
  <si>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</si>
  <si>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</si>
  <si>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</si>
  <si>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</si>
  <si>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</si>
  <si>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</si>
  <si>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</si>
  <si>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</si>
  <si>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 xml:space="preserve">Муниципальная программа "О развитии аппаратно-программного комплекса "Безопасный город" на территории Даниловского муниципального района"  </t>
  </si>
  <si>
    <t xml:space="preserve">Муниципальная программа "Профилактика правонарушений на территории Даниловского муниципального района" </t>
  </si>
  <si>
    <t xml:space="preserve">Муниципальная программа "Комплексные меры по профилактике наркомании токсикомании на территории Даниловского муниципального района Волгоградской области" </t>
  </si>
  <si>
    <t xml:space="preserve">Муниципальная программа "Развитие муниципальной службы в Администрации Даниловского муниципального района" 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</si>
  <si>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</si>
  <si>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"Безопасность дорожного движения в Даниловском муниципальном районе Волгоградской области"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</si>
  <si>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</si>
  <si>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>Муниципальная программа "Развитие спорта в Даниловском  муниципальном районе"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</si>
  <si>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</si>
  <si>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Ведомственная целевая программа "Содержание и развитие МКУК "Даниловская районная библиотека им. Д.Л.Мордовцева"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</si>
  <si>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</si>
  <si>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>Ведомственная целевая программа "Организация деятельности МКУ "МЦБ Даниловского муниципального района"</t>
  </si>
  <si>
    <t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</t>
  </si>
  <si>
    <t>Муниципальная программа "Развитие и содержание сети муниципальных автомобильных дорог общего пользования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</si>
  <si>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</si>
  <si>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 xml:space="preserve">Ведомственная целевая программа "Развитие  общего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</si>
  <si>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</si>
  <si>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 дополнительного  образования Даниловского муниципального района" </t>
  </si>
  <si>
    <t xml:space="preserve">Ведомственная целевая программа "Организация деятельности МКУ "МЦБ Даниловского муниципального района" </t>
  </si>
  <si>
    <t>Муниципальная программа "Организация отдыха и оздоровления детей и подростков Даниловского муниципального района"</t>
  </si>
  <si>
    <r>
      <t>Приложение  10</t>
    </r>
    <r>
      <rPr>
        <sz val="11"/>
        <rFont val="Times New Roman"/>
        <family val="1"/>
      </rPr>
      <t xml:space="preserve">  </t>
    </r>
  </si>
  <si>
    <r>
      <t xml:space="preserve">Приложение  11  </t>
    </r>
    <r>
      <rPr>
        <sz val="11"/>
        <rFont val="Arial Cyr"/>
        <family val="0"/>
      </rPr>
      <t xml:space="preserve">    </t>
    </r>
  </si>
  <si>
    <t>2020 до изменения</t>
  </si>
  <si>
    <t>99000S0840</t>
  </si>
  <si>
    <t>02000S0390</t>
  </si>
  <si>
    <t>61000S1170</t>
  </si>
  <si>
    <t>60000S0980</t>
  </si>
  <si>
    <t>99000S1150</t>
  </si>
  <si>
    <t>Компенсация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</si>
  <si>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 xml:space="preserve">Осуществление образовательного процесса по реализации образовательных программ начального общего, основного общего, среднего общего образования муниципальными общеобразовательными организациями
</t>
  </si>
  <si>
    <t>Предупреждение и ликвидация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</si>
  <si>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</si>
  <si>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0310000000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</si>
  <si>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</si>
  <si>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0310100000</t>
  </si>
  <si>
    <t>Мероприятия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населения, реабилитационных и абилитационных услуг</t>
  </si>
  <si>
    <t>03101L0273</t>
  </si>
  <si>
    <t>60000S1170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</si>
  <si>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</si>
  <si>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</si>
  <si>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"Комплексные меры по профилактикенаркрманиии токсикомании на территории Даниловского муниципального района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</si>
  <si>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</si>
  <si>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</si>
  <si>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Межбюджетные трансферты бюджетам поселений для решения отдельных вопросов местного значения</t>
  </si>
  <si>
    <t>Муниципальная программа "Повышение безопасности дорожного движения на территории Даниловского муниципального района Волгоградской области"</t>
  </si>
  <si>
    <t>Муниципальная программа "Профилактика терроризма и экстремизма в Даниловском муниципальном районе"</t>
  </si>
  <si>
    <t>1000000000</t>
  </si>
  <si>
    <t>1000020840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</si>
  <si>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</si>
  <si>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</si>
  <si>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1300000000</t>
  </si>
  <si>
    <t>1300020820</t>
  </si>
  <si>
    <t>0310120830</t>
  </si>
  <si>
    <t>0810160020</t>
  </si>
  <si>
    <t>Субсидия на развитие и укрепление материально-технической базы муниципальных учреждений культуры</t>
  </si>
  <si>
    <t>Подпрограмма  "Развитие и укрепление материально-технической базы учреждений культуры"</t>
  </si>
  <si>
    <t>0820000000</t>
  </si>
  <si>
    <t>Подпрограмма "Сохранение и развитие народных художественных промыслов"</t>
  </si>
  <si>
    <t xml:space="preserve">Основное мероприятие </t>
  </si>
  <si>
    <t>0820100000</t>
  </si>
  <si>
    <t>0820120340</t>
  </si>
  <si>
    <t xml:space="preserve">Расходы, направленные на сохранение и развитие народных художественных промыслов </t>
  </si>
  <si>
    <t>Расходы на реализацию мероприятий в сфере дорожной деятельности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</si>
  <si>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</si>
  <si>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Закупка товаров, работ, услуг в целях капитального ремонта государственного (муниципального) имущества</t>
  </si>
  <si>
    <t xml:space="preserve"> от г.</t>
  </si>
  <si>
    <t xml:space="preserve">№  </t>
  </si>
  <si>
    <t>бюджета Даниловского муниципального района на 2020 год</t>
  </si>
  <si>
    <t>,</t>
  </si>
  <si>
    <t>2020 с учетом  изменений</t>
  </si>
  <si>
    <t>бюджета Даниловского муниципального района на 2021 и 2022 годы</t>
  </si>
  <si>
    <t xml:space="preserve">2021 год </t>
  </si>
  <si>
    <t>2022 год</t>
  </si>
  <si>
    <t>2021 до изменения</t>
  </si>
  <si>
    <r>
      <t>Расходы на обеспечение деятельности (оказание услуг)  казенных учреждений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</t>
    </r>
  </si>
  <si>
    <t>Расходы на развитие и укрепление материально-технической базы муниципальных учреждений культуры</t>
  </si>
  <si>
    <t>0810120050</t>
  </si>
  <si>
    <t>622</t>
  </si>
  <si>
    <t>Субсидии автономным учреждениям на иные цели</t>
  </si>
  <si>
    <t>99000S1330</t>
  </si>
  <si>
    <t>9900054690</t>
  </si>
  <si>
    <t>Расходы на проведение Всероссийской переписи населения 2020 года</t>
  </si>
  <si>
    <t>Приобретение спортивного оборудования и инвентаря для приведения организаций спортивной подготовки в нормативное состояние</t>
  </si>
  <si>
    <t>99000L2290</t>
  </si>
  <si>
    <t>99000S1740</t>
  </si>
  <si>
    <t xml:space="preserve">от 23.12.2019 г. № 4/3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</si>
</sst>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  <numFmt numFmtId="178" formatCode="#,##0.0"/>
    <numFmt numFmtId="179" formatCode="0.000"/>
    <numFmt numFmtId="180" formatCode="0.00000"/>
    <numFmt numFmtId="181" formatCode="0.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justify" vertic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/>
    </xf>
    <xf numFmtId="179" fontId="5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1" fillId="0" borderId="10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79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9" fontId="3" fillId="0" borderId="0" xfId="0" applyNumberFormat="1" applyFont="1" applyAlignment="1">
      <alignment/>
    </xf>
    <xf numFmtId="0" fontId="4" fillId="0" borderId="10" xfId="0" applyFont="1" applyBorder="1" applyAlignment="1">
      <alignment horizontal="justify" vertical="center" wrapText="1"/>
    </xf>
    <xf numFmtId="179" fontId="1" fillId="0" borderId="0" xfId="0" applyNumberFormat="1" applyFont="1" applyAlignment="1">
      <alignment/>
    </xf>
    <xf numFmtId="49" fontId="4" fillId="0" borderId="12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9" fontId="1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79" fontId="5" fillId="0" borderId="1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/>
    </xf>
    <xf numFmtId="179" fontId="3" fillId="0" borderId="10" xfId="0" applyNumberFormat="1" applyFont="1" applyBorder="1" applyAlignment="1">
      <alignment horizontal="right"/>
    </xf>
    <xf numFmtId="179" fontId="5" fillId="0" borderId="1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79" fontId="4" fillId="0" borderId="0" xfId="0" applyNumberFormat="1" applyFont="1" applyBorder="1" applyAlignment="1">
      <alignment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179" fontId="5" fillId="0" borderId="13" xfId="0" applyNumberFormat="1" applyFont="1" applyBorder="1" applyAlignment="1">
      <alignment horizontal="right"/>
    </xf>
    <xf numFmtId="179" fontId="5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 horizontal="right"/>
    </xf>
    <xf numFmtId="179" fontId="1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5" fillId="0" borderId="13" xfId="0" applyNumberFormat="1" applyFont="1" applyBorder="1" applyAlignment="1">
      <alignment/>
    </xf>
    <xf numFmtId="179" fontId="1" fillId="0" borderId="13" xfId="0" applyNumberFormat="1" applyFont="1" applyBorder="1" applyAlignment="1">
      <alignment/>
    </xf>
    <xf numFmtId="179" fontId="0" fillId="0" borderId="14" xfId="0" applyNumberFormat="1" applyBorder="1" applyAlignment="1">
      <alignment/>
    </xf>
    <xf numFmtId="179" fontId="1" fillId="0" borderId="14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3" fillId="0" borderId="14" xfId="0" applyNumberFormat="1" applyFont="1" applyBorder="1" applyAlignment="1">
      <alignment/>
    </xf>
    <xf numFmtId="179" fontId="1" fillId="0" borderId="14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79" fontId="1" fillId="0" borderId="0" xfId="0" applyNumberFormat="1" applyFont="1" applyBorder="1" applyAlignment="1">
      <alignment/>
    </xf>
    <xf numFmtId="179" fontId="5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 horizontal="right"/>
    </xf>
    <xf numFmtId="179" fontId="1" fillId="0" borderId="14" xfId="0" applyNumberFormat="1" applyFont="1" applyBorder="1" applyAlignment="1">
      <alignment horizontal="right"/>
    </xf>
    <xf numFmtId="179" fontId="5" fillId="0" borderId="14" xfId="0" applyNumberFormat="1" applyFont="1" applyBorder="1" applyAlignment="1">
      <alignment/>
    </xf>
    <xf numFmtId="179" fontId="5" fillId="0" borderId="14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justify" vertical="center" wrapText="1"/>
    </xf>
    <xf numFmtId="179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3" fillId="33" borderId="11" xfId="0" applyFont="1" applyFill="1" applyBorder="1" applyAlignment="1">
      <alignment vertical="center" wrapText="1"/>
    </xf>
    <xf numFmtId="49" fontId="4" fillId="33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center" wrapText="1"/>
    </xf>
    <xf numFmtId="179" fontId="1" fillId="0" borderId="10" xfId="0" applyNumberFormat="1" applyFont="1" applyBorder="1" applyAlignment="1">
      <alignment horizontal="right"/>
    </xf>
    <xf numFmtId="0" fontId="3" fillId="33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177" fontId="8" fillId="0" borderId="10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179" fontId="3" fillId="0" borderId="0" xfId="0" applyNumberFormat="1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justify"/>
    </xf>
    <xf numFmtId="0" fontId="4" fillId="0" borderId="16" xfId="0" applyFont="1" applyBorder="1" applyAlignment="1">
      <alignment horizontal="justify"/>
    </xf>
    <xf numFmtId="179" fontId="3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wrapText="1"/>
    </xf>
    <xf numFmtId="0" fontId="4" fillId="0" borderId="10" xfId="0" applyFont="1" applyBorder="1" applyAlignment="1">
      <alignment horizontal="justify" vertical="center" wrapText="1"/>
    </xf>
    <xf numFmtId="179" fontId="1" fillId="34" borderId="13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1" fillId="0" borderId="10" xfId="0" applyNumberFormat="1" applyFont="1" applyFill="1" applyBorder="1" applyAlignment="1">
      <alignment/>
    </xf>
    <xf numFmtId="179" fontId="5" fillId="0" borderId="10" xfId="0" applyNumberFormat="1" applyFont="1" applyFill="1" applyBorder="1" applyAlignment="1">
      <alignment/>
    </xf>
    <xf numFmtId="179" fontId="1" fillId="35" borderId="10" xfId="0" applyNumberFormat="1" applyFont="1" applyFill="1" applyBorder="1" applyAlignment="1">
      <alignment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31"/>
  <sheetViews>
    <sheetView showZeros="0" tabSelected="1" view="pageBreakPreview" zoomScaleSheetLayoutView="100" zoomScalePageLayoutView="0" workbookViewId="0" topLeftCell="A1">
      <selection activeCell="A5" sqref="A5:H5"/>
    </sheetView>
  </sheetViews>
  <sheetFormatPr defaultColWidth="9.00390625" defaultRowHeight="12.75"/>
  <cols>
    <col min="1" max="1" width="48.25390625" style="147" customWidth="1"/>
    <col min="2" max="2" width="5.00390625" style="40" customWidth="1"/>
    <col min="3" max="4" width="5.25390625" style="40" customWidth="1"/>
    <col min="5" max="5" width="12.875" style="40" customWidth="1"/>
    <col min="6" max="6" width="5.375" style="40" customWidth="1"/>
    <col min="7" max="7" width="14.625" style="62" customWidth="1"/>
    <col min="8" max="8" width="14.75390625" style="62" customWidth="1"/>
    <col min="9" max="9" width="11.875" style="62" customWidth="1"/>
    <col min="10" max="10" width="16.125" style="96" customWidth="1"/>
    <col min="11" max="11" width="15.00390625" style="0" customWidth="1"/>
    <col min="12" max="12" width="14.625" style="0" customWidth="1"/>
  </cols>
  <sheetData>
    <row r="1" spans="1:10" s="1" customFormat="1" ht="15">
      <c r="A1" s="133"/>
      <c r="B1" s="5"/>
      <c r="C1" s="42"/>
      <c r="D1" s="42"/>
      <c r="E1" s="5"/>
      <c r="F1" s="5"/>
      <c r="G1" s="41" t="s">
        <v>332</v>
      </c>
      <c r="H1" s="53"/>
      <c r="I1" s="53"/>
      <c r="J1" s="97"/>
    </row>
    <row r="2" spans="1:10" s="1" customFormat="1" ht="23.25" customHeight="1">
      <c r="A2" s="170" t="s">
        <v>68</v>
      </c>
      <c r="B2" s="171"/>
      <c r="C2" s="171"/>
      <c r="D2" s="171"/>
      <c r="E2" s="171"/>
      <c r="F2" s="171"/>
      <c r="G2" s="171"/>
      <c r="H2" s="171"/>
      <c r="I2" s="54"/>
      <c r="J2" s="97"/>
    </row>
    <row r="3" spans="1:10" s="1" customFormat="1" ht="15">
      <c r="A3" s="133"/>
      <c r="B3" s="47"/>
      <c r="C3" s="16"/>
      <c r="D3" s="47"/>
      <c r="E3" s="41"/>
      <c r="F3" s="174" t="s">
        <v>397</v>
      </c>
      <c r="G3" s="175"/>
      <c r="H3" s="175"/>
      <c r="I3" s="54"/>
      <c r="J3" s="97"/>
    </row>
    <row r="4" spans="1:10" s="1" customFormat="1" ht="15">
      <c r="A4" s="133"/>
      <c r="B4" s="5"/>
      <c r="C4" s="42"/>
      <c r="D4" s="42"/>
      <c r="E4" s="42"/>
      <c r="F4" s="46"/>
      <c r="G4" s="55"/>
      <c r="H4" s="55"/>
      <c r="I4" s="2"/>
      <c r="J4" s="97"/>
    </row>
    <row r="5" spans="1:10" s="1" customFormat="1" ht="18.75">
      <c r="A5" s="172" t="s">
        <v>54</v>
      </c>
      <c r="B5" s="172"/>
      <c r="C5" s="172"/>
      <c r="D5" s="172"/>
      <c r="E5" s="172"/>
      <c r="F5" s="172"/>
      <c r="G5" s="172"/>
      <c r="H5" s="172"/>
      <c r="I5" s="54"/>
      <c r="J5" s="97"/>
    </row>
    <row r="6" spans="1:10" s="1" customFormat="1" ht="18.75" customHeight="1">
      <c r="A6" s="173" t="s">
        <v>379</v>
      </c>
      <c r="B6" s="173"/>
      <c r="C6" s="173"/>
      <c r="D6" s="173"/>
      <c r="E6" s="173"/>
      <c r="F6" s="173"/>
      <c r="G6" s="173"/>
      <c r="H6" s="173"/>
      <c r="I6" s="56"/>
      <c r="J6" s="97"/>
    </row>
    <row r="7" spans="1:10" s="1" customFormat="1" ht="15">
      <c r="A7" s="133" t="s">
        <v>380</v>
      </c>
      <c r="B7" s="5"/>
      <c r="C7" s="5"/>
      <c r="D7" s="5"/>
      <c r="E7" s="5"/>
      <c r="F7" s="5"/>
      <c r="H7" s="1" t="s">
        <v>15</v>
      </c>
      <c r="J7" s="97"/>
    </row>
    <row r="8" spans="1:10" s="5" customFormat="1" ht="68.25" customHeight="1">
      <c r="A8" s="3" t="s">
        <v>21</v>
      </c>
      <c r="B8" s="4" t="s">
        <v>55</v>
      </c>
      <c r="C8" s="4" t="s">
        <v>17</v>
      </c>
      <c r="D8" s="4" t="s">
        <v>18</v>
      </c>
      <c r="E8" s="4" t="s">
        <v>19</v>
      </c>
      <c r="F8" s="4" t="s">
        <v>20</v>
      </c>
      <c r="G8" s="57" t="s">
        <v>10</v>
      </c>
      <c r="H8" s="57" t="s">
        <v>381</v>
      </c>
      <c r="I8" s="87" t="s">
        <v>334</v>
      </c>
      <c r="J8" s="98"/>
    </row>
    <row r="9" spans="1:10" s="5" customFormat="1" ht="15">
      <c r="A9" s="3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58">
        <v>7</v>
      </c>
      <c r="H9" s="58">
        <v>8</v>
      </c>
      <c r="I9" s="88">
        <v>9</v>
      </c>
      <c r="J9" s="98"/>
    </row>
    <row r="10" spans="1:10" s="5" customFormat="1" ht="15">
      <c r="A10" s="134"/>
      <c r="B10" s="6"/>
      <c r="C10" s="6"/>
      <c r="D10" s="6"/>
      <c r="E10" s="6"/>
      <c r="F10" s="6"/>
      <c r="G10" s="58"/>
      <c r="H10" s="58"/>
      <c r="I10" s="88"/>
      <c r="J10" s="98"/>
    </row>
    <row r="11" spans="1:10" s="16" customFormat="1" ht="28.5">
      <c r="A11" s="135" t="s">
        <v>78</v>
      </c>
      <c r="B11" s="67">
        <v>901</v>
      </c>
      <c r="C11" s="67"/>
      <c r="D11" s="67"/>
      <c r="E11" s="67"/>
      <c r="F11" s="67"/>
      <c r="G11" s="39">
        <f>H11-I11</f>
        <v>0</v>
      </c>
      <c r="H11" s="39">
        <f>H12</f>
        <v>416.20000000000005</v>
      </c>
      <c r="I11" s="89">
        <f>I12</f>
        <v>416.20000000000005</v>
      </c>
      <c r="J11" s="104"/>
    </row>
    <row r="12" spans="1:10" s="16" customFormat="1" ht="14.25">
      <c r="A12" s="122" t="s">
        <v>58</v>
      </c>
      <c r="B12" s="7" t="s">
        <v>79</v>
      </c>
      <c r="C12" s="7" t="s">
        <v>22</v>
      </c>
      <c r="D12" s="67"/>
      <c r="E12" s="67"/>
      <c r="F12" s="67"/>
      <c r="G12" s="39">
        <f aca="true" t="shared" si="0" ref="G12:G22">H12-I12</f>
        <v>0</v>
      </c>
      <c r="H12" s="39">
        <f>H13+H23</f>
        <v>416.20000000000005</v>
      </c>
      <c r="I12" s="89">
        <f>I13+I23</f>
        <v>416.20000000000005</v>
      </c>
      <c r="J12" s="104"/>
    </row>
    <row r="13" spans="1:10" s="5" customFormat="1" ht="56.25" customHeight="1">
      <c r="A13" s="135" t="s">
        <v>0</v>
      </c>
      <c r="B13" s="11" t="s">
        <v>79</v>
      </c>
      <c r="C13" s="11" t="s">
        <v>22</v>
      </c>
      <c r="D13" s="11" t="s">
        <v>23</v>
      </c>
      <c r="E13" s="11"/>
      <c r="F13" s="12"/>
      <c r="G13" s="39">
        <f t="shared" si="0"/>
        <v>0</v>
      </c>
      <c r="H13" s="59">
        <f>H14</f>
        <v>416.20000000000005</v>
      </c>
      <c r="I13" s="90">
        <f>I14</f>
        <v>416.20000000000005</v>
      </c>
      <c r="J13" s="105"/>
    </row>
    <row r="14" spans="1:10" s="5" customFormat="1" ht="18" customHeight="1">
      <c r="A14" s="45" t="s">
        <v>91</v>
      </c>
      <c r="B14" s="8" t="s">
        <v>79</v>
      </c>
      <c r="C14" s="8" t="s">
        <v>22</v>
      </c>
      <c r="D14" s="8" t="s">
        <v>23</v>
      </c>
      <c r="E14" s="8" t="s">
        <v>134</v>
      </c>
      <c r="F14" s="8"/>
      <c r="G14" s="39">
        <f t="shared" si="0"/>
        <v>0</v>
      </c>
      <c r="H14" s="38">
        <f>H15</f>
        <v>416.20000000000005</v>
      </c>
      <c r="I14" s="38">
        <f>I15</f>
        <v>416.20000000000005</v>
      </c>
      <c r="J14" s="106"/>
    </row>
    <row r="15" spans="1:10" s="5" customFormat="1" ht="32.25" customHeight="1">
      <c r="A15" s="45" t="s">
        <v>84</v>
      </c>
      <c r="B15" s="8" t="s">
        <v>79</v>
      </c>
      <c r="C15" s="8" t="s">
        <v>22</v>
      </c>
      <c r="D15" s="8" t="s">
        <v>23</v>
      </c>
      <c r="E15" s="8" t="s">
        <v>135</v>
      </c>
      <c r="F15" s="8"/>
      <c r="G15" s="39">
        <f t="shared" si="0"/>
        <v>0</v>
      </c>
      <c r="H15" s="38">
        <f>H16+H17+H19+H20+H21+H18+H22</f>
        <v>416.20000000000005</v>
      </c>
      <c r="I15" s="38">
        <f>I16+I17+I19+I20+I21+I18+I22</f>
        <v>416.20000000000005</v>
      </c>
      <c r="J15" s="106"/>
    </row>
    <row r="16" spans="1:10" s="5" customFormat="1" ht="30">
      <c r="A16" s="44" t="s">
        <v>130</v>
      </c>
      <c r="B16" s="8" t="s">
        <v>79</v>
      </c>
      <c r="C16" s="8" t="s">
        <v>22</v>
      </c>
      <c r="D16" s="8" t="s">
        <v>23</v>
      </c>
      <c r="E16" s="8" t="s">
        <v>135</v>
      </c>
      <c r="F16" s="8" t="s">
        <v>89</v>
      </c>
      <c r="G16" s="39">
        <f t="shared" si="0"/>
        <v>0</v>
      </c>
      <c r="H16" s="38">
        <v>316</v>
      </c>
      <c r="I16" s="91">
        <v>316</v>
      </c>
      <c r="J16" s="98"/>
    </row>
    <row r="17" spans="1:10" s="5" customFormat="1" ht="45.75" customHeight="1" hidden="1">
      <c r="A17" s="44" t="s">
        <v>102</v>
      </c>
      <c r="B17" s="8" t="s">
        <v>79</v>
      </c>
      <c r="C17" s="8" t="s">
        <v>22</v>
      </c>
      <c r="D17" s="8" t="s">
        <v>23</v>
      </c>
      <c r="E17" s="8" t="s">
        <v>135</v>
      </c>
      <c r="F17" s="8" t="s">
        <v>101</v>
      </c>
      <c r="G17" s="39">
        <f t="shared" si="0"/>
        <v>0</v>
      </c>
      <c r="H17" s="38"/>
      <c r="I17" s="91"/>
      <c r="J17" s="98"/>
    </row>
    <row r="18" spans="1:10" s="5" customFormat="1" ht="60">
      <c r="A18" s="44" t="s">
        <v>132</v>
      </c>
      <c r="B18" s="8" t="s">
        <v>79</v>
      </c>
      <c r="C18" s="8" t="s">
        <v>22</v>
      </c>
      <c r="D18" s="8" t="s">
        <v>23</v>
      </c>
      <c r="E18" s="8" t="s">
        <v>135</v>
      </c>
      <c r="F18" s="8" t="s">
        <v>131</v>
      </c>
      <c r="G18" s="39">
        <f t="shared" si="0"/>
        <v>0</v>
      </c>
      <c r="H18" s="38">
        <v>95.4</v>
      </c>
      <c r="I18" s="91">
        <v>95.4</v>
      </c>
      <c r="J18" s="98"/>
    </row>
    <row r="19" spans="1:10" s="5" customFormat="1" ht="30.75" customHeight="1">
      <c r="A19" s="44" t="s">
        <v>88</v>
      </c>
      <c r="B19" s="8" t="s">
        <v>79</v>
      </c>
      <c r="C19" s="8" t="s">
        <v>22</v>
      </c>
      <c r="D19" s="8" t="s">
        <v>23</v>
      </c>
      <c r="E19" s="8" t="s">
        <v>135</v>
      </c>
      <c r="F19" s="63" t="s">
        <v>86</v>
      </c>
      <c r="G19" s="39">
        <f t="shared" si="0"/>
        <v>0</v>
      </c>
      <c r="H19" s="38">
        <v>4.8</v>
      </c>
      <c r="I19" s="91">
        <v>4.8</v>
      </c>
      <c r="J19" s="98"/>
    </row>
    <row r="20" spans="1:10" s="5" customFormat="1" ht="30.75" customHeight="1" hidden="1">
      <c r="A20" s="44" t="s">
        <v>108</v>
      </c>
      <c r="B20" s="8" t="s">
        <v>79</v>
      </c>
      <c r="C20" s="8" t="s">
        <v>22</v>
      </c>
      <c r="D20" s="8" t="s">
        <v>23</v>
      </c>
      <c r="E20" s="8" t="s">
        <v>135</v>
      </c>
      <c r="F20" s="63" t="s">
        <v>106</v>
      </c>
      <c r="G20" s="39">
        <f t="shared" si="0"/>
        <v>0</v>
      </c>
      <c r="H20" s="38"/>
      <c r="I20" s="91"/>
      <c r="J20" s="98"/>
    </row>
    <row r="21" spans="1:10" s="5" customFormat="1" ht="15" hidden="1">
      <c r="A21" s="44" t="s">
        <v>109</v>
      </c>
      <c r="B21" s="8" t="s">
        <v>79</v>
      </c>
      <c r="C21" s="8" t="s">
        <v>22</v>
      </c>
      <c r="D21" s="8" t="s">
        <v>23</v>
      </c>
      <c r="E21" s="8" t="s">
        <v>135</v>
      </c>
      <c r="F21" s="63" t="s">
        <v>107</v>
      </c>
      <c r="G21" s="39">
        <f t="shared" si="0"/>
        <v>0</v>
      </c>
      <c r="H21" s="38"/>
      <c r="I21" s="91"/>
      <c r="J21" s="98"/>
    </row>
    <row r="22" spans="1:10" s="5" customFormat="1" ht="15" hidden="1">
      <c r="A22" s="44" t="s">
        <v>230</v>
      </c>
      <c r="B22" s="8" t="s">
        <v>79</v>
      </c>
      <c r="C22" s="8" t="s">
        <v>22</v>
      </c>
      <c r="D22" s="8" t="s">
        <v>23</v>
      </c>
      <c r="E22" s="8" t="s">
        <v>135</v>
      </c>
      <c r="F22" s="64" t="s">
        <v>228</v>
      </c>
      <c r="G22" s="39">
        <f t="shared" si="0"/>
        <v>0</v>
      </c>
      <c r="H22" s="38"/>
      <c r="I22" s="91"/>
      <c r="J22" s="98"/>
    </row>
    <row r="23" spans="1:10" s="5" customFormat="1" ht="15" hidden="1">
      <c r="A23" s="36" t="s">
        <v>53</v>
      </c>
      <c r="B23" s="7" t="s">
        <v>79</v>
      </c>
      <c r="C23" s="7" t="s">
        <v>22</v>
      </c>
      <c r="D23" s="7" t="s">
        <v>36</v>
      </c>
      <c r="E23" s="22"/>
      <c r="F23" s="22"/>
      <c r="G23" s="39">
        <f>H23-I23</f>
        <v>0</v>
      </c>
      <c r="H23" s="59">
        <f>H24</f>
        <v>0</v>
      </c>
      <c r="I23" s="59">
        <f>I24</f>
        <v>0</v>
      </c>
      <c r="J23" s="105"/>
    </row>
    <row r="24" spans="1:10" s="5" customFormat="1" ht="32.25" customHeight="1" hidden="1">
      <c r="A24" s="80" t="s">
        <v>92</v>
      </c>
      <c r="B24" s="8" t="s">
        <v>79</v>
      </c>
      <c r="C24" s="8" t="s">
        <v>22</v>
      </c>
      <c r="D24" s="8" t="s">
        <v>36</v>
      </c>
      <c r="E24" s="8" t="s">
        <v>140</v>
      </c>
      <c r="F24" s="22"/>
      <c r="G24" s="39">
        <f>H24-I24</f>
        <v>0</v>
      </c>
      <c r="H24" s="38">
        <f>H26</f>
        <v>0</v>
      </c>
      <c r="I24" s="38">
        <f>I26</f>
        <v>0</v>
      </c>
      <c r="J24" s="106"/>
    </row>
    <row r="25" spans="1:10" s="5" customFormat="1" ht="45" hidden="1">
      <c r="A25" s="136" t="s">
        <v>120</v>
      </c>
      <c r="B25" s="8" t="s">
        <v>79</v>
      </c>
      <c r="C25" s="8" t="s">
        <v>22</v>
      </c>
      <c r="D25" s="8" t="s">
        <v>36</v>
      </c>
      <c r="E25" s="8" t="s">
        <v>231</v>
      </c>
      <c r="F25" s="22"/>
      <c r="G25" s="39">
        <f>H25-I25</f>
        <v>0</v>
      </c>
      <c r="H25" s="38">
        <f>H26</f>
        <v>0</v>
      </c>
      <c r="I25" s="38">
        <f>I26</f>
        <v>0</v>
      </c>
      <c r="J25" s="106"/>
    </row>
    <row r="26" spans="1:10" s="19" customFormat="1" ht="32.25" customHeight="1" hidden="1">
      <c r="A26" s="44" t="s">
        <v>88</v>
      </c>
      <c r="B26" s="18" t="s">
        <v>79</v>
      </c>
      <c r="C26" s="18" t="s">
        <v>22</v>
      </c>
      <c r="D26" s="18" t="s">
        <v>36</v>
      </c>
      <c r="E26" s="18" t="s">
        <v>231</v>
      </c>
      <c r="F26" s="113">
        <v>244</v>
      </c>
      <c r="G26" s="39">
        <f>H26-I26</f>
        <v>0</v>
      </c>
      <c r="H26" s="38"/>
      <c r="I26" s="91"/>
      <c r="J26" s="106"/>
    </row>
    <row r="27" spans="1:10" s="5" customFormat="1" ht="13.5" customHeight="1">
      <c r="A27" s="44"/>
      <c r="B27" s="14"/>
      <c r="C27" s="14"/>
      <c r="D27" s="14"/>
      <c r="E27" s="14"/>
      <c r="F27" s="14"/>
      <c r="G27" s="39"/>
      <c r="H27" s="26"/>
      <c r="I27" s="92"/>
      <c r="J27" s="97"/>
    </row>
    <row r="28" spans="1:10" s="17" customFormat="1" ht="27.75" customHeight="1">
      <c r="A28" s="135" t="s">
        <v>8</v>
      </c>
      <c r="B28" s="15" t="s">
        <v>57</v>
      </c>
      <c r="C28" s="15"/>
      <c r="D28" s="15"/>
      <c r="E28" s="15"/>
      <c r="F28" s="15"/>
      <c r="G28" s="39">
        <f aca="true" t="shared" si="1" ref="G28:G35">H28-I28</f>
        <v>0</v>
      </c>
      <c r="H28" s="39">
        <f>H29+H142+H149+H169+H192+H197+H319+H361+H400+H408+H416</f>
        <v>280758.90200000006</v>
      </c>
      <c r="I28" s="39">
        <f>I29+I142+I149+I169+I192+I197+I319+I361+I400+I408+I416</f>
        <v>280758.90200000006</v>
      </c>
      <c r="J28" s="104"/>
    </row>
    <row r="29" spans="1:10" s="5" customFormat="1" ht="15">
      <c r="A29" s="122" t="s">
        <v>58</v>
      </c>
      <c r="B29" s="7" t="s">
        <v>57</v>
      </c>
      <c r="C29" s="7" t="s">
        <v>22</v>
      </c>
      <c r="D29" s="14"/>
      <c r="E29" s="14"/>
      <c r="F29" s="14"/>
      <c r="G29" s="39">
        <f t="shared" si="1"/>
        <v>0</v>
      </c>
      <c r="H29" s="24">
        <f>H35+H74+H78+H67+H63+H30</f>
        <v>61803.2</v>
      </c>
      <c r="I29" s="24">
        <f>I35+I74+I78+I67+I63+I30</f>
        <v>61803.2</v>
      </c>
      <c r="J29" s="107"/>
    </row>
    <row r="30" spans="1:10" s="16" customFormat="1" ht="42.75">
      <c r="A30" s="75" t="s">
        <v>269</v>
      </c>
      <c r="B30" s="15" t="s">
        <v>57</v>
      </c>
      <c r="C30" s="15" t="s">
        <v>22</v>
      </c>
      <c r="D30" s="15" t="s">
        <v>27</v>
      </c>
      <c r="E30" s="15"/>
      <c r="F30" s="15"/>
      <c r="G30" s="39">
        <f t="shared" si="1"/>
        <v>0</v>
      </c>
      <c r="H30" s="24">
        <f>H31</f>
        <v>1295.4</v>
      </c>
      <c r="I30" s="24">
        <f>I31</f>
        <v>1295.4</v>
      </c>
      <c r="J30" s="107"/>
    </row>
    <row r="31" spans="1:10" s="19" customFormat="1" ht="16.5" customHeight="1">
      <c r="A31" s="45" t="s">
        <v>91</v>
      </c>
      <c r="B31" s="23" t="s">
        <v>57</v>
      </c>
      <c r="C31" s="23" t="s">
        <v>22</v>
      </c>
      <c r="D31" s="23" t="s">
        <v>27</v>
      </c>
      <c r="E31" s="14" t="s">
        <v>134</v>
      </c>
      <c r="F31" s="23"/>
      <c r="G31" s="39">
        <f t="shared" si="1"/>
        <v>0</v>
      </c>
      <c r="H31" s="27">
        <f>H32</f>
        <v>1295.4</v>
      </c>
      <c r="I31" s="27">
        <f>I32</f>
        <v>1295.4</v>
      </c>
      <c r="J31" s="101"/>
    </row>
    <row r="32" spans="1:10" s="19" customFormat="1" ht="15">
      <c r="A32" s="162" t="s">
        <v>271</v>
      </c>
      <c r="B32" s="23" t="s">
        <v>57</v>
      </c>
      <c r="C32" s="23" t="s">
        <v>22</v>
      </c>
      <c r="D32" s="23" t="s">
        <v>27</v>
      </c>
      <c r="E32" s="14" t="s">
        <v>270</v>
      </c>
      <c r="F32" s="23"/>
      <c r="G32" s="39">
        <f t="shared" si="1"/>
        <v>0</v>
      </c>
      <c r="H32" s="27">
        <f>H33+H34</f>
        <v>1295.4</v>
      </c>
      <c r="I32" s="27">
        <f>I33+I34</f>
        <v>1295.4</v>
      </c>
      <c r="J32" s="101"/>
    </row>
    <row r="33" spans="1:10" s="19" customFormat="1" ht="30">
      <c r="A33" s="44" t="s">
        <v>130</v>
      </c>
      <c r="B33" s="23" t="s">
        <v>57</v>
      </c>
      <c r="C33" s="23" t="s">
        <v>22</v>
      </c>
      <c r="D33" s="23" t="s">
        <v>27</v>
      </c>
      <c r="E33" s="14" t="s">
        <v>270</v>
      </c>
      <c r="F33" s="23" t="s">
        <v>89</v>
      </c>
      <c r="G33" s="39">
        <f t="shared" si="1"/>
        <v>0</v>
      </c>
      <c r="H33" s="27">
        <v>994.9</v>
      </c>
      <c r="I33" s="27">
        <v>994.9</v>
      </c>
      <c r="J33" s="101"/>
    </row>
    <row r="34" spans="1:10" s="19" customFormat="1" ht="60">
      <c r="A34" s="44" t="s">
        <v>132</v>
      </c>
      <c r="B34" s="23" t="s">
        <v>57</v>
      </c>
      <c r="C34" s="23" t="s">
        <v>22</v>
      </c>
      <c r="D34" s="23" t="s">
        <v>27</v>
      </c>
      <c r="E34" s="14" t="s">
        <v>270</v>
      </c>
      <c r="F34" s="23" t="s">
        <v>131</v>
      </c>
      <c r="G34" s="39">
        <f t="shared" si="1"/>
        <v>0</v>
      </c>
      <c r="H34" s="27">
        <v>300.5</v>
      </c>
      <c r="I34" s="27">
        <v>300.5</v>
      </c>
      <c r="J34" s="101"/>
    </row>
    <row r="35" spans="1:10" s="5" customFormat="1" ht="71.25">
      <c r="A35" s="51" t="s">
        <v>1</v>
      </c>
      <c r="B35" s="11" t="s">
        <v>57</v>
      </c>
      <c r="C35" s="11" t="s">
        <v>22</v>
      </c>
      <c r="D35" s="11" t="s">
        <v>24</v>
      </c>
      <c r="E35" s="11"/>
      <c r="F35" s="11"/>
      <c r="G35" s="39">
        <f t="shared" si="1"/>
        <v>0</v>
      </c>
      <c r="H35" s="24">
        <f>H36</f>
        <v>22678.999999999996</v>
      </c>
      <c r="I35" s="24">
        <f>I36</f>
        <v>22678.999999999996</v>
      </c>
      <c r="J35" s="107"/>
    </row>
    <row r="36" spans="1:10" s="5" customFormat="1" ht="18" customHeight="1">
      <c r="A36" s="45" t="s">
        <v>91</v>
      </c>
      <c r="B36" s="14" t="s">
        <v>57</v>
      </c>
      <c r="C36" s="14" t="s">
        <v>22</v>
      </c>
      <c r="D36" s="14" t="s">
        <v>24</v>
      </c>
      <c r="E36" s="14" t="s">
        <v>134</v>
      </c>
      <c r="F36" s="14"/>
      <c r="G36" s="39">
        <f aca="true" t="shared" si="2" ref="G36:G45">H36-I36</f>
        <v>0</v>
      </c>
      <c r="H36" s="26">
        <f>H37+H46+H51+H56+H61</f>
        <v>22678.999999999996</v>
      </c>
      <c r="I36" s="26">
        <f>I37+I46+I51+I56+I61</f>
        <v>22678.999999999996</v>
      </c>
      <c r="J36" s="97"/>
    </row>
    <row r="37" spans="1:10" s="5" customFormat="1" ht="33" customHeight="1">
      <c r="A37" s="45" t="s">
        <v>84</v>
      </c>
      <c r="B37" s="14" t="s">
        <v>57</v>
      </c>
      <c r="C37" s="14" t="s">
        <v>22</v>
      </c>
      <c r="D37" s="14" t="s">
        <v>24</v>
      </c>
      <c r="E37" s="14" t="s">
        <v>135</v>
      </c>
      <c r="F37" s="14"/>
      <c r="G37" s="39">
        <f t="shared" si="2"/>
        <v>0</v>
      </c>
      <c r="H37" s="26">
        <f>H38+H41+H39+H43+H44+H40+H45+H42</f>
        <v>21138.1</v>
      </c>
      <c r="I37" s="26">
        <f>I38+I41+I39+I43+I44+I40+I45+I42</f>
        <v>21138.1</v>
      </c>
      <c r="J37" s="97"/>
    </row>
    <row r="38" spans="1:10" s="5" customFormat="1" ht="37.5" customHeight="1">
      <c r="A38" s="44" t="s">
        <v>130</v>
      </c>
      <c r="B38" s="14" t="s">
        <v>57</v>
      </c>
      <c r="C38" s="14" t="s">
        <v>22</v>
      </c>
      <c r="D38" s="14" t="s">
        <v>24</v>
      </c>
      <c r="E38" s="14" t="s">
        <v>135</v>
      </c>
      <c r="F38" s="64" t="s">
        <v>89</v>
      </c>
      <c r="G38" s="39">
        <f t="shared" si="2"/>
        <v>0</v>
      </c>
      <c r="H38" s="26">
        <v>15885.1</v>
      </c>
      <c r="I38" s="92">
        <v>15885.1</v>
      </c>
      <c r="J38" s="98"/>
    </row>
    <row r="39" spans="1:10" s="5" customFormat="1" ht="46.5" customHeight="1">
      <c r="A39" s="44" t="s">
        <v>102</v>
      </c>
      <c r="B39" s="14" t="s">
        <v>57</v>
      </c>
      <c r="C39" s="14" t="s">
        <v>22</v>
      </c>
      <c r="D39" s="14" t="s">
        <v>24</v>
      </c>
      <c r="E39" s="14" t="s">
        <v>135</v>
      </c>
      <c r="F39" s="64" t="s">
        <v>101</v>
      </c>
      <c r="G39" s="39">
        <f t="shared" si="2"/>
        <v>0</v>
      </c>
      <c r="H39" s="26">
        <v>1.8</v>
      </c>
      <c r="I39" s="92">
        <v>1.8</v>
      </c>
      <c r="J39" s="98"/>
    </row>
    <row r="40" spans="1:10" s="5" customFormat="1" ht="46.5" customHeight="1">
      <c r="A40" s="44" t="s">
        <v>132</v>
      </c>
      <c r="B40" s="14" t="s">
        <v>57</v>
      </c>
      <c r="C40" s="14" t="s">
        <v>22</v>
      </c>
      <c r="D40" s="14" t="s">
        <v>24</v>
      </c>
      <c r="E40" s="14" t="s">
        <v>135</v>
      </c>
      <c r="F40" s="64" t="s">
        <v>131</v>
      </c>
      <c r="G40" s="39">
        <f t="shared" si="2"/>
        <v>0</v>
      </c>
      <c r="H40" s="26">
        <v>4845</v>
      </c>
      <c r="I40" s="92">
        <v>4845</v>
      </c>
      <c r="J40" s="98"/>
    </row>
    <row r="41" spans="1:10" s="5" customFormat="1" ht="45.75" customHeight="1">
      <c r="A41" s="45" t="s">
        <v>87</v>
      </c>
      <c r="B41" s="14" t="s">
        <v>57</v>
      </c>
      <c r="C41" s="14" t="s">
        <v>22</v>
      </c>
      <c r="D41" s="14" t="s">
        <v>24</v>
      </c>
      <c r="E41" s="14" t="s">
        <v>135</v>
      </c>
      <c r="F41" s="64" t="s">
        <v>86</v>
      </c>
      <c r="G41" s="39">
        <f t="shared" si="2"/>
        <v>0</v>
      </c>
      <c r="H41" s="26">
        <v>406.2</v>
      </c>
      <c r="I41" s="92">
        <v>406.2</v>
      </c>
      <c r="J41" s="98"/>
    </row>
    <row r="42" spans="1:10" s="5" customFormat="1" ht="45" hidden="1">
      <c r="A42" s="66" t="s">
        <v>242</v>
      </c>
      <c r="B42" s="14" t="s">
        <v>57</v>
      </c>
      <c r="C42" s="14" t="s">
        <v>22</v>
      </c>
      <c r="D42" s="14" t="s">
        <v>24</v>
      </c>
      <c r="E42" s="14" t="s">
        <v>135</v>
      </c>
      <c r="F42" s="64" t="s">
        <v>98</v>
      </c>
      <c r="G42" s="39">
        <f t="shared" si="2"/>
        <v>0</v>
      </c>
      <c r="H42" s="26"/>
      <c r="I42" s="92"/>
      <c r="J42" s="98"/>
    </row>
    <row r="43" spans="1:10" s="5" customFormat="1" ht="28.5" customHeight="1" hidden="1">
      <c r="A43" s="45" t="s">
        <v>108</v>
      </c>
      <c r="B43" s="14" t="s">
        <v>57</v>
      </c>
      <c r="C43" s="14" t="s">
        <v>22</v>
      </c>
      <c r="D43" s="14" t="s">
        <v>24</v>
      </c>
      <c r="E43" s="14" t="s">
        <v>135</v>
      </c>
      <c r="F43" s="64" t="s">
        <v>106</v>
      </c>
      <c r="G43" s="39">
        <f t="shared" si="2"/>
        <v>0</v>
      </c>
      <c r="H43" s="26"/>
      <c r="I43" s="92"/>
      <c r="J43" s="98"/>
    </row>
    <row r="44" spans="1:10" s="5" customFormat="1" ht="15" hidden="1">
      <c r="A44" s="44" t="s">
        <v>109</v>
      </c>
      <c r="B44" s="14" t="s">
        <v>57</v>
      </c>
      <c r="C44" s="14" t="s">
        <v>22</v>
      </c>
      <c r="D44" s="14" t="s">
        <v>24</v>
      </c>
      <c r="E44" s="14" t="s">
        <v>135</v>
      </c>
      <c r="F44" s="64" t="s">
        <v>107</v>
      </c>
      <c r="G44" s="39">
        <f t="shared" si="2"/>
        <v>0</v>
      </c>
      <c r="H44" s="26"/>
      <c r="I44" s="92"/>
      <c r="J44" s="98"/>
    </row>
    <row r="45" spans="1:10" s="5" customFormat="1" ht="15" hidden="1">
      <c r="A45" s="44" t="s">
        <v>230</v>
      </c>
      <c r="B45" s="14" t="s">
        <v>57</v>
      </c>
      <c r="C45" s="14" t="s">
        <v>22</v>
      </c>
      <c r="D45" s="14" t="s">
        <v>24</v>
      </c>
      <c r="E45" s="14" t="s">
        <v>135</v>
      </c>
      <c r="F45" s="64" t="s">
        <v>228</v>
      </c>
      <c r="G45" s="39">
        <f t="shared" si="2"/>
        <v>0</v>
      </c>
      <c r="H45" s="26"/>
      <c r="I45" s="92"/>
      <c r="J45" s="98"/>
    </row>
    <row r="46" spans="1:10" s="5" customFormat="1" ht="30">
      <c r="A46" s="44" t="s">
        <v>278</v>
      </c>
      <c r="B46" s="14" t="s">
        <v>57</v>
      </c>
      <c r="C46" s="14" t="s">
        <v>22</v>
      </c>
      <c r="D46" s="14" t="s">
        <v>24</v>
      </c>
      <c r="E46" s="14" t="s">
        <v>136</v>
      </c>
      <c r="F46" s="14"/>
      <c r="G46" s="39">
        <f>H46-I46</f>
        <v>0</v>
      </c>
      <c r="H46" s="26">
        <f>H50+H47+H48+H49</f>
        <v>295.2</v>
      </c>
      <c r="I46" s="26">
        <f>I50+I47+I48+I49</f>
        <v>295.2</v>
      </c>
      <c r="J46" s="98"/>
    </row>
    <row r="47" spans="1:10" s="5" customFormat="1" ht="30">
      <c r="A47" s="44" t="s">
        <v>130</v>
      </c>
      <c r="B47" s="14" t="s">
        <v>57</v>
      </c>
      <c r="C47" s="14" t="s">
        <v>22</v>
      </c>
      <c r="D47" s="14" t="s">
        <v>24</v>
      </c>
      <c r="E47" s="14" t="s">
        <v>136</v>
      </c>
      <c r="F47" s="14" t="s">
        <v>89</v>
      </c>
      <c r="G47" s="39">
        <f>H47-I47</f>
        <v>0</v>
      </c>
      <c r="H47" s="26">
        <v>225</v>
      </c>
      <c r="I47" s="92">
        <v>225</v>
      </c>
      <c r="J47" s="98"/>
    </row>
    <row r="48" spans="1:10" s="5" customFormat="1" ht="47.25" customHeight="1" hidden="1">
      <c r="A48" s="44" t="s">
        <v>102</v>
      </c>
      <c r="B48" s="14" t="s">
        <v>57</v>
      </c>
      <c r="C48" s="14" t="s">
        <v>22</v>
      </c>
      <c r="D48" s="14" t="s">
        <v>24</v>
      </c>
      <c r="E48" s="14" t="s">
        <v>136</v>
      </c>
      <c r="F48" s="14" t="s">
        <v>101</v>
      </c>
      <c r="G48" s="39">
        <f>H48-I48</f>
        <v>0</v>
      </c>
      <c r="H48" s="26"/>
      <c r="I48" s="92"/>
      <c r="J48" s="98"/>
    </row>
    <row r="49" spans="1:10" s="5" customFormat="1" ht="47.25" customHeight="1">
      <c r="A49" s="44" t="s">
        <v>132</v>
      </c>
      <c r="B49" s="14" t="s">
        <v>57</v>
      </c>
      <c r="C49" s="14" t="s">
        <v>22</v>
      </c>
      <c r="D49" s="14" t="s">
        <v>24</v>
      </c>
      <c r="E49" s="14" t="s">
        <v>136</v>
      </c>
      <c r="F49" s="14" t="s">
        <v>131</v>
      </c>
      <c r="G49" s="39">
        <f>H49-I49</f>
        <v>0</v>
      </c>
      <c r="H49" s="26">
        <v>68</v>
      </c>
      <c r="I49" s="92">
        <v>68</v>
      </c>
      <c r="J49" s="98"/>
    </row>
    <row r="50" spans="1:10" s="5" customFormat="1" ht="45">
      <c r="A50" s="45" t="s">
        <v>87</v>
      </c>
      <c r="B50" s="14" t="s">
        <v>57</v>
      </c>
      <c r="C50" s="14" t="s">
        <v>22</v>
      </c>
      <c r="D50" s="14" t="s">
        <v>24</v>
      </c>
      <c r="E50" s="14" t="s">
        <v>136</v>
      </c>
      <c r="F50" s="64" t="s">
        <v>86</v>
      </c>
      <c r="G50" s="39">
        <f>H50-I50</f>
        <v>0</v>
      </c>
      <c r="H50" s="26">
        <v>2.2</v>
      </c>
      <c r="I50" s="92">
        <v>2.2</v>
      </c>
      <c r="J50" s="98"/>
    </row>
    <row r="51" spans="1:10" s="5" customFormat="1" ht="30.75" customHeight="1">
      <c r="A51" s="44" t="s">
        <v>279</v>
      </c>
      <c r="B51" s="14" t="s">
        <v>57</v>
      </c>
      <c r="C51" s="14" t="s">
        <v>22</v>
      </c>
      <c r="D51" s="14" t="s">
        <v>24</v>
      </c>
      <c r="E51" s="14" t="s">
        <v>137</v>
      </c>
      <c r="F51" s="14"/>
      <c r="G51" s="39">
        <f aca="true" t="shared" si="3" ref="G51:G62">H51-I51</f>
        <v>0</v>
      </c>
      <c r="H51" s="26">
        <f>H55+H52+H53+H54</f>
        <v>661</v>
      </c>
      <c r="I51" s="26">
        <f>I55+I52+I53+I54</f>
        <v>661</v>
      </c>
      <c r="J51" s="97"/>
    </row>
    <row r="52" spans="1:10" s="5" customFormat="1" ht="43.5" customHeight="1">
      <c r="A52" s="44" t="s">
        <v>90</v>
      </c>
      <c r="B52" s="14" t="s">
        <v>57</v>
      </c>
      <c r="C52" s="14" t="s">
        <v>22</v>
      </c>
      <c r="D52" s="14" t="s">
        <v>24</v>
      </c>
      <c r="E52" s="14" t="s">
        <v>137</v>
      </c>
      <c r="F52" s="14" t="s">
        <v>89</v>
      </c>
      <c r="G52" s="39">
        <f t="shared" si="3"/>
        <v>0</v>
      </c>
      <c r="H52" s="26">
        <v>500</v>
      </c>
      <c r="I52" s="92">
        <v>500</v>
      </c>
      <c r="J52" s="97"/>
    </row>
    <row r="53" spans="1:10" s="5" customFormat="1" ht="33.75" customHeight="1" hidden="1">
      <c r="A53" s="44" t="s">
        <v>102</v>
      </c>
      <c r="B53" s="14" t="s">
        <v>57</v>
      </c>
      <c r="C53" s="14" t="s">
        <v>22</v>
      </c>
      <c r="D53" s="14" t="s">
        <v>24</v>
      </c>
      <c r="E53" s="14" t="s">
        <v>137</v>
      </c>
      <c r="F53" s="14" t="s">
        <v>101</v>
      </c>
      <c r="G53" s="39">
        <f t="shared" si="3"/>
        <v>0</v>
      </c>
      <c r="H53" s="26"/>
      <c r="I53" s="92"/>
      <c r="J53" s="97"/>
    </row>
    <row r="54" spans="1:10" s="5" customFormat="1" ht="33.75" customHeight="1">
      <c r="A54" s="44" t="s">
        <v>132</v>
      </c>
      <c r="B54" s="14" t="s">
        <v>57</v>
      </c>
      <c r="C54" s="14" t="s">
        <v>22</v>
      </c>
      <c r="D54" s="14" t="s">
        <v>24</v>
      </c>
      <c r="E54" s="14" t="s">
        <v>137</v>
      </c>
      <c r="F54" s="14" t="s">
        <v>131</v>
      </c>
      <c r="G54" s="39">
        <f t="shared" si="3"/>
        <v>0</v>
      </c>
      <c r="H54" s="26">
        <v>151</v>
      </c>
      <c r="I54" s="92">
        <v>151</v>
      </c>
      <c r="J54" s="97"/>
    </row>
    <row r="55" spans="1:10" s="5" customFormat="1" ht="45">
      <c r="A55" s="45" t="s">
        <v>87</v>
      </c>
      <c r="B55" s="14" t="s">
        <v>57</v>
      </c>
      <c r="C55" s="14" t="s">
        <v>22</v>
      </c>
      <c r="D55" s="14" t="s">
        <v>24</v>
      </c>
      <c r="E55" s="14" t="s">
        <v>137</v>
      </c>
      <c r="F55" s="64" t="s">
        <v>86</v>
      </c>
      <c r="G55" s="39">
        <f t="shared" si="3"/>
        <v>0</v>
      </c>
      <c r="H55" s="26">
        <v>10</v>
      </c>
      <c r="I55" s="92">
        <v>10</v>
      </c>
      <c r="J55" s="97"/>
    </row>
    <row r="56" spans="1:10" s="5" customFormat="1" ht="47.25" customHeight="1">
      <c r="A56" s="44" t="s">
        <v>280</v>
      </c>
      <c r="B56" s="14" t="s">
        <v>57</v>
      </c>
      <c r="C56" s="14" t="s">
        <v>22</v>
      </c>
      <c r="D56" s="14" t="s">
        <v>24</v>
      </c>
      <c r="E56" s="14" t="s">
        <v>138</v>
      </c>
      <c r="F56" s="14"/>
      <c r="G56" s="39">
        <f t="shared" si="3"/>
        <v>0</v>
      </c>
      <c r="H56" s="26">
        <f>H60+H57+H58+H59</f>
        <v>314.1</v>
      </c>
      <c r="I56" s="26">
        <f>I60+I57+I58+I59</f>
        <v>314.1</v>
      </c>
      <c r="J56" s="97"/>
    </row>
    <row r="57" spans="1:10" s="5" customFormat="1" ht="30">
      <c r="A57" s="44" t="s">
        <v>130</v>
      </c>
      <c r="B57" s="14" t="s">
        <v>57</v>
      </c>
      <c r="C57" s="14" t="s">
        <v>22</v>
      </c>
      <c r="D57" s="14" t="s">
        <v>24</v>
      </c>
      <c r="E57" s="14" t="s">
        <v>138</v>
      </c>
      <c r="F57" s="14" t="s">
        <v>89</v>
      </c>
      <c r="G57" s="39">
        <f t="shared" si="3"/>
        <v>0</v>
      </c>
      <c r="H57" s="26">
        <v>233.8</v>
      </c>
      <c r="I57" s="26">
        <v>233.8</v>
      </c>
      <c r="J57" s="97"/>
    </row>
    <row r="58" spans="1:10" s="5" customFormat="1" ht="45" hidden="1">
      <c r="A58" s="44" t="s">
        <v>102</v>
      </c>
      <c r="B58" s="14" t="s">
        <v>57</v>
      </c>
      <c r="C58" s="14" t="s">
        <v>22</v>
      </c>
      <c r="D58" s="14" t="s">
        <v>24</v>
      </c>
      <c r="E58" s="14" t="s">
        <v>138</v>
      </c>
      <c r="F58" s="14" t="s">
        <v>101</v>
      </c>
      <c r="G58" s="39">
        <f t="shared" si="3"/>
        <v>0</v>
      </c>
      <c r="H58" s="26"/>
      <c r="I58" s="92"/>
      <c r="J58" s="97"/>
    </row>
    <row r="59" spans="1:10" s="5" customFormat="1" ht="60">
      <c r="A59" s="44" t="s">
        <v>132</v>
      </c>
      <c r="B59" s="14" t="s">
        <v>57</v>
      </c>
      <c r="C59" s="14" t="s">
        <v>22</v>
      </c>
      <c r="D59" s="14" t="s">
        <v>24</v>
      </c>
      <c r="E59" s="14" t="s">
        <v>138</v>
      </c>
      <c r="F59" s="14" t="s">
        <v>131</v>
      </c>
      <c r="G59" s="39">
        <f t="shared" si="3"/>
        <v>0</v>
      </c>
      <c r="H59" s="26">
        <v>70.6</v>
      </c>
      <c r="I59" s="92">
        <v>70.6</v>
      </c>
      <c r="J59" s="97"/>
    </row>
    <row r="60" spans="1:10" s="5" customFormat="1" ht="45">
      <c r="A60" s="45" t="s">
        <v>87</v>
      </c>
      <c r="B60" s="14" t="s">
        <v>57</v>
      </c>
      <c r="C60" s="14" t="s">
        <v>22</v>
      </c>
      <c r="D60" s="14" t="s">
        <v>24</v>
      </c>
      <c r="E60" s="14" t="s">
        <v>138</v>
      </c>
      <c r="F60" s="64" t="s">
        <v>86</v>
      </c>
      <c r="G60" s="39">
        <f t="shared" si="3"/>
        <v>0</v>
      </c>
      <c r="H60" s="26">
        <v>9.7</v>
      </c>
      <c r="I60" s="92">
        <v>9.7</v>
      </c>
      <c r="J60" s="97"/>
    </row>
    <row r="61" spans="1:10" s="5" customFormat="1" ht="60">
      <c r="A61" s="44" t="s">
        <v>281</v>
      </c>
      <c r="B61" s="14" t="s">
        <v>57</v>
      </c>
      <c r="C61" s="14" t="s">
        <v>22</v>
      </c>
      <c r="D61" s="14" t="s">
        <v>24</v>
      </c>
      <c r="E61" s="14" t="s">
        <v>139</v>
      </c>
      <c r="F61" s="14"/>
      <c r="G61" s="39">
        <f t="shared" si="3"/>
        <v>0</v>
      </c>
      <c r="H61" s="26">
        <f>H62</f>
        <v>270.6</v>
      </c>
      <c r="I61" s="26">
        <f>I62</f>
        <v>270.6</v>
      </c>
      <c r="J61" s="97"/>
    </row>
    <row r="62" spans="1:10" s="5" customFormat="1" ht="45">
      <c r="A62" s="45" t="s">
        <v>87</v>
      </c>
      <c r="B62" s="14" t="s">
        <v>57</v>
      </c>
      <c r="C62" s="14" t="s">
        <v>22</v>
      </c>
      <c r="D62" s="14" t="s">
        <v>24</v>
      </c>
      <c r="E62" s="14" t="s">
        <v>139</v>
      </c>
      <c r="F62" s="64" t="s">
        <v>86</v>
      </c>
      <c r="G62" s="39">
        <f t="shared" si="3"/>
        <v>0</v>
      </c>
      <c r="H62" s="26">
        <v>270.6</v>
      </c>
      <c r="I62" s="92">
        <v>270.6</v>
      </c>
      <c r="J62" s="97"/>
    </row>
    <row r="63" spans="1:10" s="16" customFormat="1" ht="14.25" hidden="1">
      <c r="A63" s="51" t="s">
        <v>9</v>
      </c>
      <c r="B63" s="15" t="s">
        <v>57</v>
      </c>
      <c r="C63" s="15" t="s">
        <v>22</v>
      </c>
      <c r="D63" s="15" t="s">
        <v>43</v>
      </c>
      <c r="E63" s="15"/>
      <c r="F63" s="15"/>
      <c r="G63" s="39">
        <f aca="true" t="shared" si="4" ref="G63:G78">H63-I63</f>
        <v>0</v>
      </c>
      <c r="H63" s="24">
        <f aca="true" t="shared" si="5" ref="H63:I65">H64</f>
        <v>0</v>
      </c>
      <c r="I63" s="24">
        <f t="shared" si="5"/>
        <v>0</v>
      </c>
      <c r="J63" s="99"/>
    </row>
    <row r="64" spans="1:10" s="5" customFormat="1" ht="33" customHeight="1" hidden="1">
      <c r="A64" s="80" t="s">
        <v>92</v>
      </c>
      <c r="B64" s="23" t="s">
        <v>57</v>
      </c>
      <c r="C64" s="23" t="s">
        <v>22</v>
      </c>
      <c r="D64" s="23" t="s">
        <v>43</v>
      </c>
      <c r="E64" s="23" t="s">
        <v>140</v>
      </c>
      <c r="F64" s="14"/>
      <c r="G64" s="39">
        <f t="shared" si="4"/>
        <v>0</v>
      </c>
      <c r="H64" s="26">
        <f t="shared" si="5"/>
        <v>0</v>
      </c>
      <c r="I64" s="26">
        <f t="shared" si="5"/>
        <v>0</v>
      </c>
      <c r="J64" s="98"/>
    </row>
    <row r="65" spans="1:10" s="5" customFormat="1" ht="62.25" customHeight="1" hidden="1">
      <c r="A65" s="127" t="s">
        <v>282</v>
      </c>
      <c r="B65" s="8" t="s">
        <v>57</v>
      </c>
      <c r="C65" s="8" t="s">
        <v>22</v>
      </c>
      <c r="D65" s="8" t="s">
        <v>43</v>
      </c>
      <c r="E65" s="8" t="s">
        <v>212</v>
      </c>
      <c r="F65" s="8"/>
      <c r="G65" s="39">
        <f>H65-I65</f>
        <v>0</v>
      </c>
      <c r="H65" s="26">
        <f t="shared" si="5"/>
        <v>0</v>
      </c>
      <c r="I65" s="26">
        <f t="shared" si="5"/>
        <v>0</v>
      </c>
      <c r="J65" s="98"/>
    </row>
    <row r="66" spans="1:10" s="5" customFormat="1" ht="46.5" customHeight="1" hidden="1">
      <c r="A66" s="45" t="s">
        <v>87</v>
      </c>
      <c r="B66" s="8" t="s">
        <v>57</v>
      </c>
      <c r="C66" s="8" t="s">
        <v>22</v>
      </c>
      <c r="D66" s="8" t="s">
        <v>43</v>
      </c>
      <c r="E66" s="8" t="s">
        <v>212</v>
      </c>
      <c r="F66" s="8" t="s">
        <v>86</v>
      </c>
      <c r="G66" s="39">
        <f>H66-I66</f>
        <v>0</v>
      </c>
      <c r="H66" s="26"/>
      <c r="I66" s="92"/>
      <c r="J66" s="98"/>
    </row>
    <row r="67" spans="1:10" s="16" customFormat="1" ht="45" customHeight="1">
      <c r="A67" s="51" t="s">
        <v>11</v>
      </c>
      <c r="B67" s="20" t="s">
        <v>57</v>
      </c>
      <c r="C67" s="15" t="s">
        <v>22</v>
      </c>
      <c r="D67" s="15" t="s">
        <v>35</v>
      </c>
      <c r="E67" s="15"/>
      <c r="F67" s="15"/>
      <c r="G67" s="39">
        <f t="shared" si="4"/>
        <v>0</v>
      </c>
      <c r="H67" s="24">
        <f>H68</f>
        <v>3309.1000000000004</v>
      </c>
      <c r="I67" s="93">
        <f>I69</f>
        <v>3309.1000000000004</v>
      </c>
      <c r="J67" s="107"/>
    </row>
    <row r="68" spans="1:10" s="19" customFormat="1" ht="21" customHeight="1">
      <c r="A68" s="45" t="s">
        <v>91</v>
      </c>
      <c r="B68" s="23" t="s">
        <v>57</v>
      </c>
      <c r="C68" s="23" t="s">
        <v>22</v>
      </c>
      <c r="D68" s="23" t="s">
        <v>35</v>
      </c>
      <c r="E68" s="23" t="s">
        <v>134</v>
      </c>
      <c r="F68" s="23"/>
      <c r="G68" s="39">
        <f t="shared" si="4"/>
        <v>0</v>
      </c>
      <c r="H68" s="27">
        <f>H69</f>
        <v>3309.1000000000004</v>
      </c>
      <c r="I68" s="27">
        <f>I69</f>
        <v>3309.1000000000004</v>
      </c>
      <c r="J68" s="101"/>
    </row>
    <row r="69" spans="1:10" s="9" customFormat="1" ht="33.75" customHeight="1">
      <c r="A69" s="45" t="s">
        <v>84</v>
      </c>
      <c r="B69" s="14" t="s">
        <v>57</v>
      </c>
      <c r="C69" s="14" t="s">
        <v>22</v>
      </c>
      <c r="D69" s="14" t="s">
        <v>35</v>
      </c>
      <c r="E69" s="14" t="s">
        <v>135</v>
      </c>
      <c r="F69" s="14"/>
      <c r="G69" s="39">
        <f t="shared" si="4"/>
        <v>0</v>
      </c>
      <c r="H69" s="27">
        <f>H70+H71+H73+H72</f>
        <v>3309.1000000000004</v>
      </c>
      <c r="I69" s="27">
        <f>I70+I71+I73+I72</f>
        <v>3309.1000000000004</v>
      </c>
      <c r="J69" s="101"/>
    </row>
    <row r="70" spans="1:10" s="9" customFormat="1" ht="30">
      <c r="A70" s="44" t="s">
        <v>130</v>
      </c>
      <c r="B70" s="14" t="s">
        <v>57</v>
      </c>
      <c r="C70" s="14" t="s">
        <v>22</v>
      </c>
      <c r="D70" s="14" t="s">
        <v>35</v>
      </c>
      <c r="E70" s="14" t="s">
        <v>135</v>
      </c>
      <c r="F70" s="64" t="s">
        <v>89</v>
      </c>
      <c r="G70" s="39">
        <f t="shared" si="4"/>
        <v>0</v>
      </c>
      <c r="H70" s="27">
        <v>2508.8</v>
      </c>
      <c r="I70" s="95">
        <v>2508.8</v>
      </c>
      <c r="J70" s="98"/>
    </row>
    <row r="71" spans="1:10" s="9" customFormat="1" ht="46.5" customHeight="1">
      <c r="A71" s="44" t="s">
        <v>102</v>
      </c>
      <c r="B71" s="14" t="s">
        <v>57</v>
      </c>
      <c r="C71" s="14" t="s">
        <v>22</v>
      </c>
      <c r="D71" s="14" t="s">
        <v>35</v>
      </c>
      <c r="E71" s="14" t="s">
        <v>135</v>
      </c>
      <c r="F71" s="64" t="s">
        <v>101</v>
      </c>
      <c r="G71" s="39">
        <f t="shared" si="4"/>
        <v>0</v>
      </c>
      <c r="H71" s="27">
        <v>0.6</v>
      </c>
      <c r="I71" s="95">
        <v>0.6</v>
      </c>
      <c r="J71" s="98"/>
    </row>
    <row r="72" spans="1:10" s="9" customFormat="1" ht="46.5" customHeight="1">
      <c r="A72" s="44" t="s">
        <v>132</v>
      </c>
      <c r="B72" s="14" t="s">
        <v>57</v>
      </c>
      <c r="C72" s="14" t="s">
        <v>22</v>
      </c>
      <c r="D72" s="14" t="s">
        <v>35</v>
      </c>
      <c r="E72" s="14" t="s">
        <v>135</v>
      </c>
      <c r="F72" s="64" t="s">
        <v>131</v>
      </c>
      <c r="G72" s="39">
        <f t="shared" si="4"/>
        <v>0</v>
      </c>
      <c r="H72" s="27">
        <v>757.7</v>
      </c>
      <c r="I72" s="95">
        <v>757.7</v>
      </c>
      <c r="J72" s="98"/>
    </row>
    <row r="73" spans="1:10" s="9" customFormat="1" ht="46.5" customHeight="1">
      <c r="A73" s="45" t="s">
        <v>87</v>
      </c>
      <c r="B73" s="14" t="s">
        <v>57</v>
      </c>
      <c r="C73" s="14" t="s">
        <v>22</v>
      </c>
      <c r="D73" s="14" t="s">
        <v>35</v>
      </c>
      <c r="E73" s="14" t="s">
        <v>135</v>
      </c>
      <c r="F73" s="64" t="s">
        <v>86</v>
      </c>
      <c r="G73" s="39">
        <f t="shared" si="4"/>
        <v>0</v>
      </c>
      <c r="H73" s="27">
        <v>42</v>
      </c>
      <c r="I73" s="95">
        <v>42</v>
      </c>
      <c r="J73" s="98"/>
    </row>
    <row r="74" spans="1:10" s="9" customFormat="1" ht="15.75" customHeight="1">
      <c r="A74" s="36" t="s">
        <v>37</v>
      </c>
      <c r="B74" s="7" t="s">
        <v>57</v>
      </c>
      <c r="C74" s="7" t="s">
        <v>22</v>
      </c>
      <c r="D74" s="7" t="s">
        <v>40</v>
      </c>
      <c r="E74" s="7"/>
      <c r="F74" s="7"/>
      <c r="G74" s="39">
        <f t="shared" si="4"/>
        <v>0</v>
      </c>
      <c r="H74" s="25">
        <f>H75</f>
        <v>10</v>
      </c>
      <c r="I74" s="94">
        <f>I75</f>
        <v>10</v>
      </c>
      <c r="J74" s="108"/>
    </row>
    <row r="75" spans="1:10" s="9" customFormat="1" ht="30">
      <c r="A75" s="80" t="s">
        <v>92</v>
      </c>
      <c r="B75" s="8" t="s">
        <v>57</v>
      </c>
      <c r="C75" s="8" t="s">
        <v>22</v>
      </c>
      <c r="D75" s="8" t="s">
        <v>40</v>
      </c>
      <c r="E75" s="8" t="s">
        <v>140</v>
      </c>
      <c r="F75" s="8"/>
      <c r="G75" s="39">
        <f t="shared" si="4"/>
        <v>0</v>
      </c>
      <c r="H75" s="27">
        <f>H77</f>
        <v>10</v>
      </c>
      <c r="I75" s="95">
        <f>I77</f>
        <v>10</v>
      </c>
      <c r="J75" s="101"/>
    </row>
    <row r="76" spans="1:10" s="9" customFormat="1" ht="15.75" customHeight="1">
      <c r="A76" s="45" t="s">
        <v>7</v>
      </c>
      <c r="B76" s="8" t="s">
        <v>57</v>
      </c>
      <c r="C76" s="8" t="s">
        <v>22</v>
      </c>
      <c r="D76" s="8" t="s">
        <v>40</v>
      </c>
      <c r="E76" s="8" t="s">
        <v>141</v>
      </c>
      <c r="F76" s="8"/>
      <c r="G76" s="39">
        <f t="shared" si="4"/>
        <v>0</v>
      </c>
      <c r="H76" s="27">
        <f>H77</f>
        <v>10</v>
      </c>
      <c r="I76" s="95">
        <f>I77</f>
        <v>10</v>
      </c>
      <c r="J76" s="101"/>
    </row>
    <row r="77" spans="1:10" s="9" customFormat="1" ht="15">
      <c r="A77" s="45" t="s">
        <v>245</v>
      </c>
      <c r="B77" s="8" t="s">
        <v>57</v>
      </c>
      <c r="C77" s="8" t="s">
        <v>22</v>
      </c>
      <c r="D77" s="8" t="s">
        <v>40</v>
      </c>
      <c r="E77" s="8" t="s">
        <v>141</v>
      </c>
      <c r="F77" s="63" t="s">
        <v>246</v>
      </c>
      <c r="G77" s="39">
        <f t="shared" si="4"/>
        <v>0</v>
      </c>
      <c r="H77" s="27">
        <v>10</v>
      </c>
      <c r="I77" s="95">
        <v>10</v>
      </c>
      <c r="J77" s="98"/>
    </row>
    <row r="78" spans="1:11" s="9" customFormat="1" ht="14.25">
      <c r="A78" s="36" t="s">
        <v>53</v>
      </c>
      <c r="B78" s="7" t="s">
        <v>57</v>
      </c>
      <c r="C78" s="7" t="s">
        <v>22</v>
      </c>
      <c r="D78" s="7" t="s">
        <v>36</v>
      </c>
      <c r="E78" s="7"/>
      <c r="F78" s="7"/>
      <c r="G78" s="39">
        <f t="shared" si="4"/>
        <v>0</v>
      </c>
      <c r="H78" s="25">
        <f>H79+H82+H85+H88+H92+H121+H111+H101+H95+H98</f>
        <v>34509.7</v>
      </c>
      <c r="I78" s="25">
        <f>I79+I82+I85+I88+I92+I121+I111+I101+I95+I98</f>
        <v>34509.7</v>
      </c>
      <c r="J78" s="108"/>
      <c r="K78" s="29"/>
    </row>
    <row r="79" spans="1:10" s="5" customFormat="1" ht="57" hidden="1">
      <c r="A79" s="138" t="s">
        <v>312</v>
      </c>
      <c r="B79" s="8" t="s">
        <v>57</v>
      </c>
      <c r="C79" s="8" t="s">
        <v>22</v>
      </c>
      <c r="D79" s="8" t="s">
        <v>36</v>
      </c>
      <c r="E79" s="8" t="s">
        <v>144</v>
      </c>
      <c r="F79" s="8"/>
      <c r="G79" s="39">
        <f aca="true" t="shared" si="6" ref="G79:G91">H79-I79</f>
        <v>0</v>
      </c>
      <c r="H79" s="26">
        <f>H80</f>
        <v>0</v>
      </c>
      <c r="I79" s="92">
        <f>I80</f>
        <v>0</v>
      </c>
      <c r="J79" s="98"/>
    </row>
    <row r="80" spans="1:10" s="5" customFormat="1" ht="30" hidden="1">
      <c r="A80" s="44" t="s">
        <v>207</v>
      </c>
      <c r="B80" s="8" t="s">
        <v>57</v>
      </c>
      <c r="C80" s="8" t="s">
        <v>22</v>
      </c>
      <c r="D80" s="8" t="s">
        <v>36</v>
      </c>
      <c r="E80" s="8" t="s">
        <v>145</v>
      </c>
      <c r="F80" s="8"/>
      <c r="G80" s="39">
        <f t="shared" si="6"/>
        <v>0</v>
      </c>
      <c r="H80" s="26">
        <f>H81</f>
        <v>0</v>
      </c>
      <c r="I80" s="92">
        <f>I81</f>
        <v>0</v>
      </c>
      <c r="J80" s="98"/>
    </row>
    <row r="81" spans="1:10" s="5" customFormat="1" ht="45.75" customHeight="1" hidden="1">
      <c r="A81" s="45" t="s">
        <v>87</v>
      </c>
      <c r="B81" s="8" t="s">
        <v>57</v>
      </c>
      <c r="C81" s="8" t="s">
        <v>22</v>
      </c>
      <c r="D81" s="8" t="s">
        <v>36</v>
      </c>
      <c r="E81" s="8" t="s">
        <v>145</v>
      </c>
      <c r="F81" s="8" t="s">
        <v>86</v>
      </c>
      <c r="G81" s="39">
        <f t="shared" si="6"/>
        <v>0</v>
      </c>
      <c r="H81" s="169"/>
      <c r="I81" s="165"/>
      <c r="J81" s="98"/>
    </row>
    <row r="82" spans="1:10" s="5" customFormat="1" ht="51" customHeight="1">
      <c r="A82" s="157" t="s">
        <v>313</v>
      </c>
      <c r="B82" s="8" t="s">
        <v>57</v>
      </c>
      <c r="C82" s="8" t="s">
        <v>22</v>
      </c>
      <c r="D82" s="8" t="s">
        <v>36</v>
      </c>
      <c r="E82" s="8" t="s">
        <v>146</v>
      </c>
      <c r="F82" s="8"/>
      <c r="G82" s="39">
        <f t="shared" si="6"/>
        <v>0</v>
      </c>
      <c r="H82" s="26">
        <f>H83</f>
        <v>17</v>
      </c>
      <c r="I82" s="92">
        <f>I83</f>
        <v>17</v>
      </c>
      <c r="J82" s="97"/>
    </row>
    <row r="83" spans="1:10" s="19" customFormat="1" ht="18" customHeight="1">
      <c r="A83" s="44" t="s">
        <v>116</v>
      </c>
      <c r="B83" s="18" t="s">
        <v>57</v>
      </c>
      <c r="C83" s="18" t="s">
        <v>22</v>
      </c>
      <c r="D83" s="18" t="s">
        <v>36</v>
      </c>
      <c r="E83" s="18" t="s">
        <v>147</v>
      </c>
      <c r="F83" s="18"/>
      <c r="G83" s="39">
        <f t="shared" si="6"/>
        <v>0</v>
      </c>
      <c r="H83" s="27">
        <f>H84</f>
        <v>17</v>
      </c>
      <c r="I83" s="95">
        <f>I84</f>
        <v>17</v>
      </c>
      <c r="J83" s="101"/>
    </row>
    <row r="84" spans="1:10" s="5" customFormat="1" ht="45">
      <c r="A84" s="45" t="s">
        <v>87</v>
      </c>
      <c r="B84" s="8" t="s">
        <v>57</v>
      </c>
      <c r="C84" s="8" t="s">
        <v>22</v>
      </c>
      <c r="D84" s="8" t="s">
        <v>36</v>
      </c>
      <c r="E84" s="8" t="s">
        <v>147</v>
      </c>
      <c r="F84" s="8" t="s">
        <v>86</v>
      </c>
      <c r="G84" s="39">
        <f t="shared" si="6"/>
        <v>0</v>
      </c>
      <c r="H84" s="26">
        <v>17</v>
      </c>
      <c r="I84" s="92">
        <v>17</v>
      </c>
      <c r="J84" s="98"/>
    </row>
    <row r="85" spans="1:10" s="5" customFormat="1" ht="72.75" customHeight="1">
      <c r="A85" s="75" t="s">
        <v>314</v>
      </c>
      <c r="B85" s="8" t="s">
        <v>57</v>
      </c>
      <c r="C85" s="8" t="s">
        <v>22</v>
      </c>
      <c r="D85" s="8" t="s">
        <v>36</v>
      </c>
      <c r="E85" s="8" t="s">
        <v>148</v>
      </c>
      <c r="F85" s="8"/>
      <c r="G85" s="39">
        <f t="shared" si="6"/>
        <v>0</v>
      </c>
      <c r="H85" s="26">
        <f>H86</f>
        <v>20</v>
      </c>
      <c r="I85" s="92">
        <f>I86</f>
        <v>20</v>
      </c>
      <c r="J85" s="97"/>
    </row>
    <row r="86" spans="1:10" s="5" customFormat="1" ht="16.5" customHeight="1">
      <c r="A86" s="44" t="s">
        <v>127</v>
      </c>
      <c r="B86" s="8" t="s">
        <v>57</v>
      </c>
      <c r="C86" s="8" t="s">
        <v>22</v>
      </c>
      <c r="D86" s="8" t="s">
        <v>36</v>
      </c>
      <c r="E86" s="8" t="s">
        <v>149</v>
      </c>
      <c r="F86" s="8"/>
      <c r="G86" s="39">
        <f t="shared" si="6"/>
        <v>0</v>
      </c>
      <c r="H86" s="26">
        <f>H87</f>
        <v>20</v>
      </c>
      <c r="I86" s="92">
        <f>I87</f>
        <v>20</v>
      </c>
      <c r="J86" s="97"/>
    </row>
    <row r="87" spans="1:10" s="5" customFormat="1" ht="45">
      <c r="A87" s="45" t="s">
        <v>87</v>
      </c>
      <c r="B87" s="8" t="s">
        <v>57</v>
      </c>
      <c r="C87" s="8" t="s">
        <v>22</v>
      </c>
      <c r="D87" s="8" t="s">
        <v>36</v>
      </c>
      <c r="E87" s="8" t="s">
        <v>149</v>
      </c>
      <c r="F87" s="8" t="s">
        <v>86</v>
      </c>
      <c r="G87" s="39">
        <f t="shared" si="6"/>
        <v>0</v>
      </c>
      <c r="H87" s="26">
        <v>20</v>
      </c>
      <c r="I87" s="92">
        <v>20</v>
      </c>
      <c r="J87" s="98"/>
    </row>
    <row r="88" spans="1:10" s="5" customFormat="1" ht="42.75">
      <c r="A88" s="135" t="s">
        <v>315</v>
      </c>
      <c r="B88" s="8" t="s">
        <v>57</v>
      </c>
      <c r="C88" s="8" t="s">
        <v>22</v>
      </c>
      <c r="D88" s="8" t="s">
        <v>36</v>
      </c>
      <c r="E88" s="8" t="s">
        <v>150</v>
      </c>
      <c r="F88" s="8"/>
      <c r="G88" s="39">
        <f t="shared" si="6"/>
        <v>0</v>
      </c>
      <c r="H88" s="26">
        <f>H89</f>
        <v>15</v>
      </c>
      <c r="I88" s="92">
        <f>I89</f>
        <v>15</v>
      </c>
      <c r="J88" s="97"/>
    </row>
    <row r="89" spans="1:10" s="5" customFormat="1" ht="15">
      <c r="A89" s="44" t="s">
        <v>114</v>
      </c>
      <c r="B89" s="8" t="s">
        <v>57</v>
      </c>
      <c r="C89" s="8" t="s">
        <v>22</v>
      </c>
      <c r="D89" s="8" t="s">
        <v>36</v>
      </c>
      <c r="E89" s="8" t="s">
        <v>151</v>
      </c>
      <c r="F89" s="8"/>
      <c r="G89" s="39">
        <f t="shared" si="6"/>
        <v>0</v>
      </c>
      <c r="H89" s="26">
        <f>H90+H91</f>
        <v>15</v>
      </c>
      <c r="I89" s="26">
        <f>I90+I91</f>
        <v>15</v>
      </c>
      <c r="J89" s="97"/>
    </row>
    <row r="90" spans="1:10" s="5" customFormat="1" ht="45">
      <c r="A90" s="45" t="s">
        <v>87</v>
      </c>
      <c r="B90" s="8" t="s">
        <v>57</v>
      </c>
      <c r="C90" s="8" t="s">
        <v>22</v>
      </c>
      <c r="D90" s="8" t="s">
        <v>36</v>
      </c>
      <c r="E90" s="8" t="s">
        <v>151</v>
      </c>
      <c r="F90" s="8" t="s">
        <v>86</v>
      </c>
      <c r="G90" s="39">
        <f t="shared" si="6"/>
        <v>0</v>
      </c>
      <c r="H90" s="26">
        <v>15</v>
      </c>
      <c r="I90" s="92">
        <v>15</v>
      </c>
      <c r="J90" s="98"/>
    </row>
    <row r="91" spans="1:10" s="5" customFormat="1" ht="120" hidden="1">
      <c r="A91" s="44" t="s">
        <v>97</v>
      </c>
      <c r="B91" s="8" t="s">
        <v>57</v>
      </c>
      <c r="C91" s="8" t="s">
        <v>22</v>
      </c>
      <c r="D91" s="8" t="s">
        <v>36</v>
      </c>
      <c r="E91" s="8" t="s">
        <v>151</v>
      </c>
      <c r="F91" s="8" t="s">
        <v>98</v>
      </c>
      <c r="G91" s="39">
        <f t="shared" si="6"/>
        <v>0</v>
      </c>
      <c r="H91" s="26"/>
      <c r="I91" s="92"/>
      <c r="J91" s="98"/>
    </row>
    <row r="92" spans="1:10" s="5" customFormat="1" ht="57" hidden="1">
      <c r="A92" s="139" t="s">
        <v>356</v>
      </c>
      <c r="B92" s="8" t="s">
        <v>57</v>
      </c>
      <c r="C92" s="8" t="s">
        <v>22</v>
      </c>
      <c r="D92" s="8" t="s">
        <v>36</v>
      </c>
      <c r="E92" s="8" t="s">
        <v>152</v>
      </c>
      <c r="F92" s="8"/>
      <c r="G92" s="39">
        <f>H92-I92</f>
        <v>0</v>
      </c>
      <c r="H92" s="26">
        <f>H93</f>
        <v>0</v>
      </c>
      <c r="I92" s="26">
        <f>I93</f>
        <v>0</v>
      </c>
      <c r="J92" s="98"/>
    </row>
    <row r="93" spans="1:10" s="5" customFormat="1" ht="17.25" customHeight="1" hidden="1">
      <c r="A93" s="44" t="s">
        <v>121</v>
      </c>
      <c r="B93" s="8" t="s">
        <v>57</v>
      </c>
      <c r="C93" s="8" t="s">
        <v>22</v>
      </c>
      <c r="D93" s="8" t="s">
        <v>36</v>
      </c>
      <c r="E93" s="8" t="s">
        <v>153</v>
      </c>
      <c r="F93" s="8"/>
      <c r="G93" s="39">
        <f>H93-I93</f>
        <v>0</v>
      </c>
      <c r="H93" s="26">
        <f>H94</f>
        <v>0</v>
      </c>
      <c r="I93" s="26">
        <f>I94</f>
        <v>0</v>
      </c>
      <c r="J93" s="98"/>
    </row>
    <row r="94" spans="1:10" s="5" customFormat="1" ht="45" hidden="1">
      <c r="A94" s="45" t="s">
        <v>87</v>
      </c>
      <c r="B94" s="8" t="s">
        <v>57</v>
      </c>
      <c r="C94" s="8" t="s">
        <v>22</v>
      </c>
      <c r="D94" s="8" t="s">
        <v>36</v>
      </c>
      <c r="E94" s="8" t="s">
        <v>153</v>
      </c>
      <c r="F94" s="8" t="s">
        <v>86</v>
      </c>
      <c r="G94" s="39">
        <f>H94-I94</f>
        <v>0</v>
      </c>
      <c r="H94" s="26"/>
      <c r="I94" s="92"/>
      <c r="J94" s="98"/>
    </row>
    <row r="95" spans="1:10" s="5" customFormat="1" ht="43.5">
      <c r="A95" s="163" t="s">
        <v>357</v>
      </c>
      <c r="B95" s="8" t="s">
        <v>57</v>
      </c>
      <c r="C95" s="8" t="s">
        <v>22</v>
      </c>
      <c r="D95" s="8" t="s">
        <v>36</v>
      </c>
      <c r="E95" s="8" t="s">
        <v>358</v>
      </c>
      <c r="F95" s="8"/>
      <c r="G95" s="39">
        <f aca="true" t="shared" si="7" ref="G95:G100">H95-I95</f>
        <v>0</v>
      </c>
      <c r="H95" s="26">
        <f>H96</f>
        <v>18</v>
      </c>
      <c r="I95" s="26">
        <f>I96</f>
        <v>18</v>
      </c>
      <c r="J95" s="98"/>
    </row>
    <row r="96" spans="1:10" s="5" customFormat="1" ht="30">
      <c r="A96" s="52" t="s">
        <v>207</v>
      </c>
      <c r="B96" s="8" t="s">
        <v>57</v>
      </c>
      <c r="C96" s="8" t="s">
        <v>22</v>
      </c>
      <c r="D96" s="8" t="s">
        <v>36</v>
      </c>
      <c r="E96" s="8" t="s">
        <v>359</v>
      </c>
      <c r="F96" s="8"/>
      <c r="G96" s="39">
        <f t="shared" si="7"/>
        <v>0</v>
      </c>
      <c r="H96" s="26">
        <f>H97</f>
        <v>18</v>
      </c>
      <c r="I96" s="26">
        <f>I97</f>
        <v>18</v>
      </c>
      <c r="J96" s="98"/>
    </row>
    <row r="97" spans="1:10" s="5" customFormat="1" ht="45">
      <c r="A97" s="45" t="s">
        <v>87</v>
      </c>
      <c r="B97" s="8" t="s">
        <v>57</v>
      </c>
      <c r="C97" s="8" t="s">
        <v>22</v>
      </c>
      <c r="D97" s="8" t="s">
        <v>36</v>
      </c>
      <c r="E97" s="8" t="s">
        <v>359</v>
      </c>
      <c r="F97" s="8" t="s">
        <v>86</v>
      </c>
      <c r="G97" s="39">
        <f t="shared" si="7"/>
        <v>0</v>
      </c>
      <c r="H97" s="169">
        <v>18</v>
      </c>
      <c r="I97" s="92">
        <v>18</v>
      </c>
      <c r="J97" s="98"/>
    </row>
    <row r="98" spans="1:10" s="5" customFormat="1" ht="42" customHeight="1">
      <c r="A98" s="81" t="s">
        <v>360</v>
      </c>
      <c r="B98" s="8" t="s">
        <v>57</v>
      </c>
      <c r="C98" s="8" t="s">
        <v>22</v>
      </c>
      <c r="D98" s="8" t="s">
        <v>36</v>
      </c>
      <c r="E98" s="8" t="s">
        <v>362</v>
      </c>
      <c r="F98" s="8"/>
      <c r="G98" s="39">
        <f t="shared" si="7"/>
        <v>0</v>
      </c>
      <c r="H98" s="26">
        <f>H99</f>
        <v>350</v>
      </c>
      <c r="I98" s="26">
        <f>I99</f>
        <v>350</v>
      </c>
      <c r="J98" s="98"/>
    </row>
    <row r="99" spans="1:10" s="5" customFormat="1" ht="30">
      <c r="A99" s="164" t="s">
        <v>361</v>
      </c>
      <c r="B99" s="8" t="s">
        <v>57</v>
      </c>
      <c r="C99" s="8" t="s">
        <v>22</v>
      </c>
      <c r="D99" s="8" t="s">
        <v>36</v>
      </c>
      <c r="E99" s="8" t="s">
        <v>363</v>
      </c>
      <c r="F99" s="8"/>
      <c r="G99" s="39">
        <f t="shared" si="7"/>
        <v>0</v>
      </c>
      <c r="H99" s="26">
        <f>H100</f>
        <v>350</v>
      </c>
      <c r="I99" s="26">
        <f>I100</f>
        <v>350</v>
      </c>
      <c r="J99" s="98"/>
    </row>
    <row r="100" spans="1:10" s="5" customFormat="1" ht="45">
      <c r="A100" s="45" t="s">
        <v>87</v>
      </c>
      <c r="B100" s="8" t="s">
        <v>57</v>
      </c>
      <c r="C100" s="8" t="s">
        <v>22</v>
      </c>
      <c r="D100" s="8" t="s">
        <v>36</v>
      </c>
      <c r="E100" s="8" t="s">
        <v>363</v>
      </c>
      <c r="F100" s="8" t="s">
        <v>86</v>
      </c>
      <c r="G100" s="39">
        <f t="shared" si="7"/>
        <v>0</v>
      </c>
      <c r="H100" s="26">
        <v>350</v>
      </c>
      <c r="I100" s="92">
        <v>350</v>
      </c>
      <c r="J100" s="98"/>
    </row>
    <row r="101" spans="1:10" s="19" customFormat="1" ht="42.75">
      <c r="A101" s="139" t="s">
        <v>323</v>
      </c>
      <c r="B101" s="18" t="s">
        <v>57</v>
      </c>
      <c r="C101" s="8" t="s">
        <v>22</v>
      </c>
      <c r="D101" s="8" t="s">
        <v>36</v>
      </c>
      <c r="E101" s="18" t="s">
        <v>174</v>
      </c>
      <c r="F101" s="18"/>
      <c r="G101" s="39">
        <f aca="true" t="shared" si="8" ref="G101:G110">H101-I101</f>
        <v>0</v>
      </c>
      <c r="H101" s="27">
        <f>H102</f>
        <v>6866.599999999999</v>
      </c>
      <c r="I101" s="95">
        <f>I102</f>
        <v>6866.599999999999</v>
      </c>
      <c r="J101" s="101"/>
    </row>
    <row r="102" spans="1:10" s="19" customFormat="1" ht="30">
      <c r="A102" s="37" t="s">
        <v>235</v>
      </c>
      <c r="B102" s="18" t="s">
        <v>57</v>
      </c>
      <c r="C102" s="8" t="s">
        <v>22</v>
      </c>
      <c r="D102" s="8" t="s">
        <v>36</v>
      </c>
      <c r="E102" s="18" t="s">
        <v>175</v>
      </c>
      <c r="F102" s="18"/>
      <c r="G102" s="39">
        <f t="shared" si="8"/>
        <v>0</v>
      </c>
      <c r="H102" s="27">
        <f>H106+H103+H104+H108+H109+H107+H105+H110</f>
        <v>6866.599999999999</v>
      </c>
      <c r="I102" s="27">
        <f>I106+I103+I104+I108+I109+I107+I105+I110</f>
        <v>6866.599999999999</v>
      </c>
      <c r="J102" s="101"/>
    </row>
    <row r="103" spans="1:10" s="19" customFormat="1" ht="15">
      <c r="A103" s="37" t="s">
        <v>208</v>
      </c>
      <c r="B103" s="18" t="s">
        <v>57</v>
      </c>
      <c r="C103" s="8" t="s">
        <v>22</v>
      </c>
      <c r="D103" s="8" t="s">
        <v>36</v>
      </c>
      <c r="E103" s="18" t="s">
        <v>175</v>
      </c>
      <c r="F103" s="18" t="s">
        <v>93</v>
      </c>
      <c r="G103" s="39">
        <f t="shared" si="8"/>
        <v>0</v>
      </c>
      <c r="H103" s="27">
        <v>5208.4</v>
      </c>
      <c r="I103" s="95">
        <v>5208.4</v>
      </c>
      <c r="J103" s="98"/>
    </row>
    <row r="104" spans="1:10" s="19" customFormat="1" ht="30" customHeight="1">
      <c r="A104" s="37" t="s">
        <v>104</v>
      </c>
      <c r="B104" s="18" t="s">
        <v>57</v>
      </c>
      <c r="C104" s="18" t="s">
        <v>22</v>
      </c>
      <c r="D104" s="18" t="s">
        <v>36</v>
      </c>
      <c r="E104" s="18" t="s">
        <v>175</v>
      </c>
      <c r="F104" s="18" t="s">
        <v>103</v>
      </c>
      <c r="G104" s="39">
        <f t="shared" si="8"/>
        <v>0</v>
      </c>
      <c r="H104" s="27">
        <v>1.2</v>
      </c>
      <c r="I104" s="95">
        <v>1.2</v>
      </c>
      <c r="J104" s="98"/>
    </row>
    <row r="105" spans="1:10" s="19" customFormat="1" ht="46.5" customHeight="1">
      <c r="A105" s="37" t="s">
        <v>209</v>
      </c>
      <c r="B105" s="18" t="s">
        <v>57</v>
      </c>
      <c r="C105" s="8" t="s">
        <v>22</v>
      </c>
      <c r="D105" s="8" t="s">
        <v>36</v>
      </c>
      <c r="E105" s="18" t="s">
        <v>175</v>
      </c>
      <c r="F105" s="18" t="s">
        <v>133</v>
      </c>
      <c r="G105" s="39">
        <f t="shared" si="8"/>
        <v>0</v>
      </c>
      <c r="H105" s="27">
        <v>1573</v>
      </c>
      <c r="I105" s="95">
        <v>1573</v>
      </c>
      <c r="J105" s="98"/>
    </row>
    <row r="106" spans="1:10" s="19" customFormat="1" ht="45">
      <c r="A106" s="37" t="s">
        <v>87</v>
      </c>
      <c r="B106" s="18" t="s">
        <v>57</v>
      </c>
      <c r="C106" s="8" t="s">
        <v>22</v>
      </c>
      <c r="D106" s="8" t="s">
        <v>36</v>
      </c>
      <c r="E106" s="18" t="s">
        <v>175</v>
      </c>
      <c r="F106" s="18" t="s">
        <v>86</v>
      </c>
      <c r="G106" s="39">
        <f t="shared" si="8"/>
        <v>0</v>
      </c>
      <c r="H106" s="27">
        <v>84</v>
      </c>
      <c r="I106" s="95">
        <v>84</v>
      </c>
      <c r="J106" s="98"/>
    </row>
    <row r="107" spans="1:10" s="19" customFormat="1" ht="45" hidden="1">
      <c r="A107" s="44" t="s">
        <v>119</v>
      </c>
      <c r="B107" s="18" t="s">
        <v>57</v>
      </c>
      <c r="C107" s="18" t="s">
        <v>22</v>
      </c>
      <c r="D107" s="18" t="s">
        <v>36</v>
      </c>
      <c r="E107" s="18" t="s">
        <v>175</v>
      </c>
      <c r="F107" s="23" t="s">
        <v>118</v>
      </c>
      <c r="G107" s="39">
        <f t="shared" si="8"/>
        <v>0</v>
      </c>
      <c r="H107" s="27"/>
      <c r="I107" s="95"/>
      <c r="J107" s="98"/>
    </row>
    <row r="108" spans="1:10" s="19" customFormat="1" ht="30" hidden="1">
      <c r="A108" s="66" t="s">
        <v>108</v>
      </c>
      <c r="B108" s="18" t="s">
        <v>57</v>
      </c>
      <c r="C108" s="8" t="s">
        <v>22</v>
      </c>
      <c r="D108" s="8" t="s">
        <v>36</v>
      </c>
      <c r="E108" s="18" t="s">
        <v>175</v>
      </c>
      <c r="F108" s="23" t="s">
        <v>106</v>
      </c>
      <c r="G108" s="39">
        <f t="shared" si="8"/>
        <v>0</v>
      </c>
      <c r="H108" s="27"/>
      <c r="I108" s="95"/>
      <c r="J108" s="98"/>
    </row>
    <row r="109" spans="1:10" s="19" customFormat="1" ht="15" hidden="1">
      <c r="A109" s="66" t="s">
        <v>109</v>
      </c>
      <c r="B109" s="18" t="s">
        <v>57</v>
      </c>
      <c r="C109" s="8" t="s">
        <v>22</v>
      </c>
      <c r="D109" s="8" t="s">
        <v>36</v>
      </c>
      <c r="E109" s="18" t="s">
        <v>175</v>
      </c>
      <c r="F109" s="23" t="s">
        <v>107</v>
      </c>
      <c r="G109" s="39">
        <f t="shared" si="8"/>
        <v>0</v>
      </c>
      <c r="H109" s="27"/>
      <c r="I109" s="95"/>
      <c r="J109" s="98"/>
    </row>
    <row r="110" spans="1:10" s="19" customFormat="1" ht="15" hidden="1">
      <c r="A110" s="44" t="s">
        <v>230</v>
      </c>
      <c r="B110" s="18" t="s">
        <v>57</v>
      </c>
      <c r="C110" s="8" t="s">
        <v>22</v>
      </c>
      <c r="D110" s="8" t="s">
        <v>36</v>
      </c>
      <c r="E110" s="18" t="s">
        <v>175</v>
      </c>
      <c r="F110" s="23" t="s">
        <v>228</v>
      </c>
      <c r="G110" s="39">
        <f t="shared" si="8"/>
        <v>0</v>
      </c>
      <c r="H110" s="27"/>
      <c r="I110" s="95"/>
      <c r="J110" s="98"/>
    </row>
    <row r="111" spans="1:10" s="5" customFormat="1" ht="73.5" customHeight="1">
      <c r="A111" s="139" t="s">
        <v>324</v>
      </c>
      <c r="B111" s="8" t="s">
        <v>57</v>
      </c>
      <c r="C111" s="8" t="s">
        <v>22</v>
      </c>
      <c r="D111" s="8" t="s">
        <v>36</v>
      </c>
      <c r="E111" s="8" t="s">
        <v>154</v>
      </c>
      <c r="F111" s="8"/>
      <c r="G111" s="39">
        <f aca="true" t="shared" si="9" ref="G111:G121">H111-I111</f>
        <v>0</v>
      </c>
      <c r="H111" s="26">
        <f>H112</f>
        <v>12920.5</v>
      </c>
      <c r="I111" s="26">
        <f>I112</f>
        <v>12920.5</v>
      </c>
      <c r="J111" s="98"/>
    </row>
    <row r="112" spans="1:10" s="5" customFormat="1" ht="30">
      <c r="A112" s="37" t="s">
        <v>235</v>
      </c>
      <c r="B112" s="8" t="s">
        <v>57</v>
      </c>
      <c r="C112" s="8" t="s">
        <v>22</v>
      </c>
      <c r="D112" s="8" t="s">
        <v>36</v>
      </c>
      <c r="E112" s="8" t="s">
        <v>211</v>
      </c>
      <c r="F112" s="8"/>
      <c r="G112" s="39">
        <f t="shared" si="9"/>
        <v>0</v>
      </c>
      <c r="H112" s="26">
        <f>H113+H114+H115+H116+H118+H119+H120+H117</f>
        <v>12920.5</v>
      </c>
      <c r="I112" s="26">
        <f>I113+I114+I115+I116+I118+I119+I120+I117</f>
        <v>12920.5</v>
      </c>
      <c r="J112" s="98"/>
    </row>
    <row r="113" spans="1:10" s="5" customFormat="1" ht="15">
      <c r="A113" s="37" t="s">
        <v>208</v>
      </c>
      <c r="B113" s="8" t="s">
        <v>57</v>
      </c>
      <c r="C113" s="8" t="s">
        <v>22</v>
      </c>
      <c r="D113" s="8" t="s">
        <v>36</v>
      </c>
      <c r="E113" s="8" t="s">
        <v>211</v>
      </c>
      <c r="F113" s="8" t="s">
        <v>93</v>
      </c>
      <c r="G113" s="39">
        <f t="shared" si="9"/>
        <v>0</v>
      </c>
      <c r="H113" s="26">
        <v>7277</v>
      </c>
      <c r="I113" s="92">
        <v>7277</v>
      </c>
      <c r="J113" s="98"/>
    </row>
    <row r="114" spans="1:10" s="5" customFormat="1" ht="30" hidden="1">
      <c r="A114" s="37" t="s">
        <v>104</v>
      </c>
      <c r="B114" s="8" t="s">
        <v>57</v>
      </c>
      <c r="C114" s="8" t="s">
        <v>22</v>
      </c>
      <c r="D114" s="8" t="s">
        <v>36</v>
      </c>
      <c r="E114" s="8" t="s">
        <v>211</v>
      </c>
      <c r="F114" s="8" t="s">
        <v>103</v>
      </c>
      <c r="G114" s="39">
        <f t="shared" si="9"/>
        <v>0</v>
      </c>
      <c r="H114" s="26"/>
      <c r="I114" s="92"/>
      <c r="J114" s="98"/>
    </row>
    <row r="115" spans="1:10" s="5" customFormat="1" ht="45.75" customHeight="1">
      <c r="A115" s="37" t="s">
        <v>209</v>
      </c>
      <c r="B115" s="8" t="s">
        <v>57</v>
      </c>
      <c r="C115" s="8" t="s">
        <v>22</v>
      </c>
      <c r="D115" s="8" t="s">
        <v>36</v>
      </c>
      <c r="E115" s="8" t="s">
        <v>211</v>
      </c>
      <c r="F115" s="8" t="s">
        <v>133</v>
      </c>
      <c r="G115" s="39">
        <f t="shared" si="9"/>
        <v>0</v>
      </c>
      <c r="H115" s="26">
        <v>2197.7</v>
      </c>
      <c r="I115" s="92">
        <v>2197.7</v>
      </c>
      <c r="J115" s="98"/>
    </row>
    <row r="116" spans="1:10" s="5" customFormat="1" ht="47.25" customHeight="1">
      <c r="A116" s="37" t="s">
        <v>87</v>
      </c>
      <c r="B116" s="8" t="s">
        <v>57</v>
      </c>
      <c r="C116" s="8" t="s">
        <v>22</v>
      </c>
      <c r="D116" s="8" t="s">
        <v>36</v>
      </c>
      <c r="E116" s="8" t="s">
        <v>211</v>
      </c>
      <c r="F116" s="8" t="s">
        <v>86</v>
      </c>
      <c r="G116" s="39">
        <f t="shared" si="9"/>
        <v>0</v>
      </c>
      <c r="H116" s="26">
        <v>3445.8</v>
      </c>
      <c r="I116" s="92">
        <v>3445.8</v>
      </c>
      <c r="J116" s="98"/>
    </row>
    <row r="117" spans="1:10" s="5" customFormat="1" ht="47.25" customHeight="1" hidden="1">
      <c r="A117" s="80" t="s">
        <v>119</v>
      </c>
      <c r="B117" s="8" t="s">
        <v>57</v>
      </c>
      <c r="C117" s="8" t="s">
        <v>22</v>
      </c>
      <c r="D117" s="8" t="s">
        <v>36</v>
      </c>
      <c r="E117" s="8" t="s">
        <v>211</v>
      </c>
      <c r="F117" s="8" t="s">
        <v>118</v>
      </c>
      <c r="G117" s="39">
        <f t="shared" si="9"/>
        <v>0</v>
      </c>
      <c r="H117" s="26"/>
      <c r="I117" s="92"/>
      <c r="J117" s="98"/>
    </row>
    <row r="118" spans="1:10" s="5" customFormat="1" ht="30" hidden="1">
      <c r="A118" s="66" t="s">
        <v>108</v>
      </c>
      <c r="B118" s="8" t="s">
        <v>57</v>
      </c>
      <c r="C118" s="8" t="s">
        <v>22</v>
      </c>
      <c r="D118" s="8" t="s">
        <v>36</v>
      </c>
      <c r="E118" s="8" t="s">
        <v>211</v>
      </c>
      <c r="F118" s="8" t="s">
        <v>106</v>
      </c>
      <c r="G118" s="39">
        <f t="shared" si="9"/>
        <v>0</v>
      </c>
      <c r="H118" s="26"/>
      <c r="I118" s="92"/>
      <c r="J118" s="98"/>
    </row>
    <row r="119" spans="1:10" s="5" customFormat="1" ht="15" hidden="1">
      <c r="A119" s="44" t="s">
        <v>109</v>
      </c>
      <c r="B119" s="8" t="s">
        <v>57</v>
      </c>
      <c r="C119" s="8" t="s">
        <v>22</v>
      </c>
      <c r="D119" s="8" t="s">
        <v>36</v>
      </c>
      <c r="E119" s="8" t="s">
        <v>211</v>
      </c>
      <c r="F119" s="8" t="s">
        <v>107</v>
      </c>
      <c r="G119" s="39">
        <f t="shared" si="9"/>
        <v>0</v>
      </c>
      <c r="H119" s="26"/>
      <c r="I119" s="92"/>
      <c r="J119" s="98"/>
    </row>
    <row r="120" spans="1:10" s="5" customFormat="1" ht="15" hidden="1">
      <c r="A120" s="44" t="s">
        <v>230</v>
      </c>
      <c r="B120" s="8" t="s">
        <v>57</v>
      </c>
      <c r="C120" s="8" t="s">
        <v>22</v>
      </c>
      <c r="D120" s="8" t="s">
        <v>36</v>
      </c>
      <c r="E120" s="8" t="s">
        <v>211</v>
      </c>
      <c r="F120" s="8" t="s">
        <v>228</v>
      </c>
      <c r="G120" s="39">
        <f t="shared" si="9"/>
        <v>0</v>
      </c>
      <c r="H120" s="26"/>
      <c r="I120" s="92"/>
      <c r="J120" s="98"/>
    </row>
    <row r="121" spans="1:10" s="5" customFormat="1" ht="30">
      <c r="A121" s="80" t="s">
        <v>92</v>
      </c>
      <c r="B121" s="8" t="s">
        <v>57</v>
      </c>
      <c r="C121" s="8" t="s">
        <v>22</v>
      </c>
      <c r="D121" s="8" t="s">
        <v>36</v>
      </c>
      <c r="E121" s="8" t="s">
        <v>140</v>
      </c>
      <c r="F121" s="63"/>
      <c r="G121" s="39">
        <f t="shared" si="9"/>
        <v>0</v>
      </c>
      <c r="H121" s="26">
        <f>H122+H137+H129+H127+H124+H134</f>
        <v>14302.6</v>
      </c>
      <c r="I121" s="26">
        <f>I122+I137+I129+I127+I124+I134</f>
        <v>14302.6</v>
      </c>
      <c r="J121" s="98"/>
    </row>
    <row r="122" spans="1:10" s="5" customFormat="1" ht="44.25" customHeight="1">
      <c r="A122" s="140" t="s">
        <v>6</v>
      </c>
      <c r="B122" s="8" t="s">
        <v>57</v>
      </c>
      <c r="C122" s="8" t="s">
        <v>22</v>
      </c>
      <c r="D122" s="8" t="s">
        <v>36</v>
      </c>
      <c r="E122" s="8" t="s">
        <v>155</v>
      </c>
      <c r="F122" s="8"/>
      <c r="G122" s="39">
        <f aca="true" t="shared" si="10" ref="G122:G136">H122-I122</f>
        <v>0</v>
      </c>
      <c r="H122" s="26">
        <f>H123</f>
        <v>160</v>
      </c>
      <c r="I122" s="26">
        <f>I123</f>
        <v>160</v>
      </c>
      <c r="J122" s="97"/>
    </row>
    <row r="123" spans="1:10" s="5" customFormat="1" ht="46.5" customHeight="1">
      <c r="A123" s="45" t="s">
        <v>87</v>
      </c>
      <c r="B123" s="8" t="s">
        <v>57</v>
      </c>
      <c r="C123" s="8" t="s">
        <v>22</v>
      </c>
      <c r="D123" s="8" t="s">
        <v>36</v>
      </c>
      <c r="E123" s="8" t="s">
        <v>155</v>
      </c>
      <c r="F123" s="8" t="s">
        <v>86</v>
      </c>
      <c r="G123" s="39">
        <f t="shared" si="10"/>
        <v>0</v>
      </c>
      <c r="H123" s="26">
        <v>160</v>
      </c>
      <c r="I123" s="92">
        <v>160</v>
      </c>
      <c r="J123" s="98"/>
    </row>
    <row r="124" spans="1:10" s="5" customFormat="1" ht="30.75" customHeight="1" hidden="1">
      <c r="A124" s="127" t="s">
        <v>213</v>
      </c>
      <c r="B124" s="8" t="s">
        <v>57</v>
      </c>
      <c r="C124" s="8" t="s">
        <v>22</v>
      </c>
      <c r="D124" s="8" t="s">
        <v>36</v>
      </c>
      <c r="E124" s="8" t="s">
        <v>214</v>
      </c>
      <c r="F124" s="8"/>
      <c r="G124" s="39">
        <f t="shared" si="10"/>
        <v>0</v>
      </c>
      <c r="H124" s="26">
        <f>H126+H125</f>
        <v>0</v>
      </c>
      <c r="I124" s="26">
        <f>I126+I125</f>
        <v>0</v>
      </c>
      <c r="J124" s="98"/>
    </row>
    <row r="125" spans="1:10" s="5" customFormat="1" ht="30" hidden="1">
      <c r="A125" s="44" t="s">
        <v>219</v>
      </c>
      <c r="B125" s="8" t="s">
        <v>57</v>
      </c>
      <c r="C125" s="8" t="s">
        <v>22</v>
      </c>
      <c r="D125" s="8" t="s">
        <v>36</v>
      </c>
      <c r="E125" s="8" t="s">
        <v>214</v>
      </c>
      <c r="F125" s="8" t="s">
        <v>218</v>
      </c>
      <c r="G125" s="39">
        <f t="shared" si="10"/>
        <v>0</v>
      </c>
      <c r="H125" s="26"/>
      <c r="I125" s="92"/>
      <c r="J125" s="98"/>
    </row>
    <row r="126" spans="1:10" s="5" customFormat="1" ht="46.5" customHeight="1" hidden="1">
      <c r="A126" s="45" t="s">
        <v>87</v>
      </c>
      <c r="B126" s="8" t="s">
        <v>57</v>
      </c>
      <c r="C126" s="8" t="s">
        <v>22</v>
      </c>
      <c r="D126" s="8" t="s">
        <v>36</v>
      </c>
      <c r="E126" s="8" t="s">
        <v>214</v>
      </c>
      <c r="F126" s="8" t="s">
        <v>86</v>
      </c>
      <c r="G126" s="39">
        <f t="shared" si="10"/>
        <v>0</v>
      </c>
      <c r="H126" s="26"/>
      <c r="I126" s="92"/>
      <c r="J126" s="98"/>
    </row>
    <row r="127" spans="1:10" s="5" customFormat="1" ht="33" customHeight="1">
      <c r="A127" s="45" t="s">
        <v>393</v>
      </c>
      <c r="B127" s="8" t="s">
        <v>57</v>
      </c>
      <c r="C127" s="8" t="s">
        <v>22</v>
      </c>
      <c r="D127" s="8" t="s">
        <v>36</v>
      </c>
      <c r="E127" s="8" t="s">
        <v>392</v>
      </c>
      <c r="F127" s="8"/>
      <c r="G127" s="39">
        <f>H127-I127</f>
        <v>0</v>
      </c>
      <c r="H127" s="26">
        <f>H128</f>
        <v>240.8</v>
      </c>
      <c r="I127" s="26">
        <f>I128</f>
        <v>240.8</v>
      </c>
      <c r="J127" s="98"/>
    </row>
    <row r="128" spans="1:10" s="5" customFormat="1" ht="45">
      <c r="A128" s="45" t="s">
        <v>87</v>
      </c>
      <c r="B128" s="8" t="s">
        <v>57</v>
      </c>
      <c r="C128" s="8" t="s">
        <v>22</v>
      </c>
      <c r="D128" s="8" t="s">
        <v>36</v>
      </c>
      <c r="E128" s="8" t="s">
        <v>392</v>
      </c>
      <c r="F128" s="8" t="s">
        <v>86</v>
      </c>
      <c r="G128" s="39">
        <f>H128-I128</f>
        <v>0</v>
      </c>
      <c r="H128" s="26">
        <v>240.8</v>
      </c>
      <c r="I128" s="92">
        <v>240.8</v>
      </c>
      <c r="J128" s="98"/>
    </row>
    <row r="129" spans="1:10" s="5" customFormat="1" ht="88.5" customHeight="1">
      <c r="A129" s="127" t="s">
        <v>283</v>
      </c>
      <c r="B129" s="8" t="s">
        <v>57</v>
      </c>
      <c r="C129" s="8" t="s">
        <v>22</v>
      </c>
      <c r="D129" s="8" t="s">
        <v>36</v>
      </c>
      <c r="E129" s="8" t="s">
        <v>156</v>
      </c>
      <c r="F129" s="8"/>
      <c r="G129" s="39">
        <f t="shared" si="10"/>
        <v>0</v>
      </c>
      <c r="H129" s="26">
        <f>H130+H133+H131+H132</f>
        <v>1863.8</v>
      </c>
      <c r="I129" s="26">
        <f>I130+I133+I131+I132</f>
        <v>1863.8</v>
      </c>
      <c r="J129" s="98"/>
    </row>
    <row r="130" spans="1:10" s="5" customFormat="1" ht="30.75" customHeight="1">
      <c r="A130" s="44" t="s">
        <v>130</v>
      </c>
      <c r="B130" s="8" t="s">
        <v>57</v>
      </c>
      <c r="C130" s="8" t="s">
        <v>22</v>
      </c>
      <c r="D130" s="8" t="s">
        <v>36</v>
      </c>
      <c r="E130" s="8" t="s">
        <v>156</v>
      </c>
      <c r="F130" s="8" t="s">
        <v>89</v>
      </c>
      <c r="G130" s="39">
        <f t="shared" si="10"/>
        <v>0</v>
      </c>
      <c r="H130" s="26">
        <v>1355.2</v>
      </c>
      <c r="I130" s="92">
        <v>1355.2</v>
      </c>
      <c r="J130" s="98"/>
    </row>
    <row r="131" spans="1:10" s="5" customFormat="1" ht="46.5" customHeight="1" hidden="1">
      <c r="A131" s="44" t="s">
        <v>102</v>
      </c>
      <c r="B131" s="8" t="s">
        <v>57</v>
      </c>
      <c r="C131" s="8" t="s">
        <v>22</v>
      </c>
      <c r="D131" s="8" t="s">
        <v>36</v>
      </c>
      <c r="E131" s="8" t="s">
        <v>156</v>
      </c>
      <c r="F131" s="8" t="s">
        <v>101</v>
      </c>
      <c r="G131" s="39">
        <f t="shared" si="10"/>
        <v>0</v>
      </c>
      <c r="H131" s="26"/>
      <c r="I131" s="92"/>
      <c r="J131" s="98"/>
    </row>
    <row r="132" spans="1:10" s="5" customFormat="1" ht="46.5" customHeight="1">
      <c r="A132" s="44" t="s">
        <v>132</v>
      </c>
      <c r="B132" s="8" t="s">
        <v>57</v>
      </c>
      <c r="C132" s="8" t="s">
        <v>22</v>
      </c>
      <c r="D132" s="8" t="s">
        <v>36</v>
      </c>
      <c r="E132" s="8" t="s">
        <v>156</v>
      </c>
      <c r="F132" s="8" t="s">
        <v>131</v>
      </c>
      <c r="G132" s="39">
        <f t="shared" si="10"/>
        <v>0</v>
      </c>
      <c r="H132" s="26">
        <v>410</v>
      </c>
      <c r="I132" s="92">
        <v>410</v>
      </c>
      <c r="J132" s="98"/>
    </row>
    <row r="133" spans="1:10" s="5" customFormat="1" ht="46.5" customHeight="1">
      <c r="A133" s="45" t="s">
        <v>87</v>
      </c>
      <c r="B133" s="8" t="s">
        <v>57</v>
      </c>
      <c r="C133" s="8" t="s">
        <v>22</v>
      </c>
      <c r="D133" s="8" t="s">
        <v>36</v>
      </c>
      <c r="E133" s="8" t="s">
        <v>156</v>
      </c>
      <c r="F133" s="63" t="s">
        <v>86</v>
      </c>
      <c r="G133" s="39">
        <f t="shared" si="10"/>
        <v>0</v>
      </c>
      <c r="H133" s="26">
        <v>98.6</v>
      </c>
      <c r="I133" s="92">
        <v>98.6</v>
      </c>
      <c r="J133" s="98"/>
    </row>
    <row r="134" spans="1:10" s="5" customFormat="1" ht="33.75" customHeight="1">
      <c r="A134" s="45" t="s">
        <v>284</v>
      </c>
      <c r="B134" s="8" t="s">
        <v>57</v>
      </c>
      <c r="C134" s="8" t="s">
        <v>22</v>
      </c>
      <c r="D134" s="8" t="s">
        <v>36</v>
      </c>
      <c r="E134" s="8" t="s">
        <v>339</v>
      </c>
      <c r="F134" s="8"/>
      <c r="G134" s="39">
        <f t="shared" si="10"/>
        <v>0</v>
      </c>
      <c r="H134" s="26">
        <f>H136+H135</f>
        <v>12038</v>
      </c>
      <c r="I134" s="26">
        <f>I136+I135</f>
        <v>12038</v>
      </c>
      <c r="J134" s="98"/>
    </row>
    <row r="135" spans="1:10" s="5" customFormat="1" ht="33.75" customHeight="1">
      <c r="A135" s="45" t="s">
        <v>87</v>
      </c>
      <c r="B135" s="8" t="s">
        <v>57</v>
      </c>
      <c r="C135" s="8" t="s">
        <v>22</v>
      </c>
      <c r="D135" s="8" t="s">
        <v>36</v>
      </c>
      <c r="E135" s="8" t="s">
        <v>339</v>
      </c>
      <c r="F135" s="8" t="s">
        <v>86</v>
      </c>
      <c r="G135" s="39">
        <f t="shared" si="10"/>
        <v>0</v>
      </c>
      <c r="H135" s="26">
        <v>12038</v>
      </c>
      <c r="I135" s="92">
        <v>12038</v>
      </c>
      <c r="J135" s="98"/>
    </row>
    <row r="136" spans="1:10" s="5" customFormat="1" ht="15" hidden="1">
      <c r="A136" s="45" t="s">
        <v>16</v>
      </c>
      <c r="B136" s="8" t="s">
        <v>57</v>
      </c>
      <c r="C136" s="8" t="s">
        <v>22</v>
      </c>
      <c r="D136" s="8" t="s">
        <v>36</v>
      </c>
      <c r="E136" s="8" t="s">
        <v>339</v>
      </c>
      <c r="F136" s="8" t="s">
        <v>96</v>
      </c>
      <c r="G136" s="39">
        <f t="shared" si="10"/>
        <v>0</v>
      </c>
      <c r="H136" s="26"/>
      <c r="I136" s="92"/>
      <c r="J136" s="98"/>
    </row>
    <row r="137" spans="1:10" s="5" customFormat="1" ht="30" hidden="1">
      <c r="A137" s="45" t="s">
        <v>128</v>
      </c>
      <c r="B137" s="8" t="s">
        <v>57</v>
      </c>
      <c r="C137" s="8" t="s">
        <v>22</v>
      </c>
      <c r="D137" s="8" t="s">
        <v>36</v>
      </c>
      <c r="E137" s="8" t="s">
        <v>157</v>
      </c>
      <c r="F137" s="8"/>
      <c r="G137" s="39">
        <f aca="true" t="shared" si="11" ref="G137:G142">H137-I137</f>
        <v>0</v>
      </c>
      <c r="H137" s="26">
        <f>H138+H141+H140+H139</f>
        <v>0</v>
      </c>
      <c r="I137" s="26">
        <f>I138+I141+I140+I139</f>
        <v>0</v>
      </c>
      <c r="J137" s="97"/>
    </row>
    <row r="138" spans="1:10" s="5" customFormat="1" ht="45" hidden="1">
      <c r="A138" s="45" t="s">
        <v>87</v>
      </c>
      <c r="B138" s="8" t="s">
        <v>57</v>
      </c>
      <c r="C138" s="8" t="s">
        <v>22</v>
      </c>
      <c r="D138" s="8" t="s">
        <v>36</v>
      </c>
      <c r="E138" s="8" t="s">
        <v>157</v>
      </c>
      <c r="F138" s="8" t="s">
        <v>86</v>
      </c>
      <c r="G138" s="39">
        <f t="shared" si="11"/>
        <v>0</v>
      </c>
      <c r="H138" s="26"/>
      <c r="I138" s="92"/>
      <c r="J138" s="98"/>
    </row>
    <row r="139" spans="1:10" s="5" customFormat="1" ht="45" hidden="1">
      <c r="A139" s="44" t="s">
        <v>119</v>
      </c>
      <c r="B139" s="8" t="s">
        <v>57</v>
      </c>
      <c r="C139" s="8" t="s">
        <v>22</v>
      </c>
      <c r="D139" s="8" t="s">
        <v>36</v>
      </c>
      <c r="E139" s="8" t="s">
        <v>157</v>
      </c>
      <c r="F139" s="8" t="s">
        <v>118</v>
      </c>
      <c r="G139" s="39">
        <f t="shared" si="11"/>
        <v>0</v>
      </c>
      <c r="H139" s="26"/>
      <c r="I139" s="92"/>
      <c r="J139" s="98"/>
    </row>
    <row r="140" spans="1:10" s="5" customFormat="1" ht="45" hidden="1">
      <c r="A140" s="66" t="s">
        <v>242</v>
      </c>
      <c r="B140" s="8" t="s">
        <v>57</v>
      </c>
      <c r="C140" s="8" t="s">
        <v>22</v>
      </c>
      <c r="D140" s="8" t="s">
        <v>36</v>
      </c>
      <c r="E140" s="8" t="s">
        <v>157</v>
      </c>
      <c r="F140" s="8" t="s">
        <v>98</v>
      </c>
      <c r="G140" s="39">
        <f t="shared" si="11"/>
        <v>0</v>
      </c>
      <c r="H140" s="26"/>
      <c r="I140" s="92"/>
      <c r="J140" s="98"/>
    </row>
    <row r="141" spans="1:10" s="5" customFormat="1" ht="15" hidden="1">
      <c r="A141" s="44" t="s">
        <v>109</v>
      </c>
      <c r="B141" s="8" t="s">
        <v>57</v>
      </c>
      <c r="C141" s="8" t="s">
        <v>22</v>
      </c>
      <c r="D141" s="8" t="s">
        <v>36</v>
      </c>
      <c r="E141" s="8" t="s">
        <v>157</v>
      </c>
      <c r="F141" s="8" t="s">
        <v>107</v>
      </c>
      <c r="G141" s="39">
        <f t="shared" si="11"/>
        <v>0</v>
      </c>
      <c r="H141" s="26"/>
      <c r="I141" s="92"/>
      <c r="J141" s="98"/>
    </row>
    <row r="142" spans="1:10" s="9" customFormat="1" ht="28.5">
      <c r="A142" s="36" t="s">
        <v>38</v>
      </c>
      <c r="B142" s="7" t="s">
        <v>57</v>
      </c>
      <c r="C142" s="7" t="s">
        <v>23</v>
      </c>
      <c r="D142" s="7"/>
      <c r="E142" s="7"/>
      <c r="F142" s="7"/>
      <c r="G142" s="39">
        <f t="shared" si="11"/>
        <v>0</v>
      </c>
      <c r="H142" s="25">
        <f>H143</f>
        <v>10</v>
      </c>
      <c r="I142" s="94">
        <f>I143</f>
        <v>10</v>
      </c>
      <c r="J142" s="108"/>
    </row>
    <row r="143" spans="1:10" s="9" customFormat="1" ht="45.75" customHeight="1">
      <c r="A143" s="36" t="s">
        <v>14</v>
      </c>
      <c r="B143" s="7" t="s">
        <v>57</v>
      </c>
      <c r="C143" s="7" t="s">
        <v>23</v>
      </c>
      <c r="D143" s="7" t="s">
        <v>30</v>
      </c>
      <c r="E143" s="7"/>
      <c r="F143" s="7"/>
      <c r="G143" s="39">
        <f aca="true" t="shared" si="12" ref="G143:G148">H143-I143</f>
        <v>0</v>
      </c>
      <c r="H143" s="25">
        <f>H144</f>
        <v>10</v>
      </c>
      <c r="I143" s="25">
        <f>I144</f>
        <v>10</v>
      </c>
      <c r="J143" s="108"/>
    </row>
    <row r="144" spans="1:10" s="9" customFormat="1" ht="28.5" customHeight="1">
      <c r="A144" s="80" t="s">
        <v>92</v>
      </c>
      <c r="B144" s="18" t="s">
        <v>57</v>
      </c>
      <c r="C144" s="8" t="s">
        <v>23</v>
      </c>
      <c r="D144" s="8" t="s">
        <v>30</v>
      </c>
      <c r="E144" s="8" t="s">
        <v>140</v>
      </c>
      <c r="F144" s="8"/>
      <c r="G144" s="39">
        <f t="shared" si="12"/>
        <v>0</v>
      </c>
      <c r="H144" s="26">
        <f>H145+H147</f>
        <v>10</v>
      </c>
      <c r="I144" s="26">
        <f>I145+I147</f>
        <v>10</v>
      </c>
      <c r="J144" s="97"/>
    </row>
    <row r="145" spans="1:10" s="9" customFormat="1" ht="46.5" customHeight="1">
      <c r="A145" s="45" t="s">
        <v>62</v>
      </c>
      <c r="B145" s="18" t="s">
        <v>57</v>
      </c>
      <c r="C145" s="8" t="s">
        <v>23</v>
      </c>
      <c r="D145" s="8" t="s">
        <v>30</v>
      </c>
      <c r="E145" s="8" t="s">
        <v>158</v>
      </c>
      <c r="F145" s="8"/>
      <c r="G145" s="39">
        <f t="shared" si="12"/>
        <v>0</v>
      </c>
      <c r="H145" s="26">
        <f>H146</f>
        <v>10</v>
      </c>
      <c r="I145" s="92">
        <f>I146</f>
        <v>10</v>
      </c>
      <c r="J145" s="97"/>
    </row>
    <row r="146" spans="1:10" s="9" customFormat="1" ht="42.75" customHeight="1">
      <c r="A146" s="45" t="s">
        <v>87</v>
      </c>
      <c r="B146" s="18" t="s">
        <v>57</v>
      </c>
      <c r="C146" s="8" t="s">
        <v>23</v>
      </c>
      <c r="D146" s="8" t="s">
        <v>30</v>
      </c>
      <c r="E146" s="8" t="s">
        <v>158</v>
      </c>
      <c r="F146" s="8" t="s">
        <v>86</v>
      </c>
      <c r="G146" s="39">
        <f t="shared" si="12"/>
        <v>0</v>
      </c>
      <c r="H146" s="26">
        <v>10</v>
      </c>
      <c r="I146" s="92">
        <v>10</v>
      </c>
      <c r="J146" s="98"/>
    </row>
    <row r="147" spans="1:10" s="9" customFormat="1" ht="33.75" customHeight="1" hidden="1">
      <c r="A147" s="45" t="s">
        <v>83</v>
      </c>
      <c r="B147" s="18" t="s">
        <v>57</v>
      </c>
      <c r="C147" s="8" t="s">
        <v>23</v>
      </c>
      <c r="D147" s="8" t="s">
        <v>30</v>
      </c>
      <c r="E147" s="8" t="s">
        <v>159</v>
      </c>
      <c r="F147" s="8"/>
      <c r="G147" s="39">
        <f t="shared" si="12"/>
        <v>0</v>
      </c>
      <c r="H147" s="26">
        <f>H148</f>
        <v>0</v>
      </c>
      <c r="I147" s="26">
        <f>I148</f>
        <v>0</v>
      </c>
      <c r="J147" s="98"/>
    </row>
    <row r="148" spans="1:10" s="9" customFormat="1" ht="42.75" customHeight="1" hidden="1">
      <c r="A148" s="45" t="s">
        <v>87</v>
      </c>
      <c r="B148" s="18" t="s">
        <v>57</v>
      </c>
      <c r="C148" s="8" t="s">
        <v>23</v>
      </c>
      <c r="D148" s="8" t="s">
        <v>30</v>
      </c>
      <c r="E148" s="8" t="s">
        <v>159</v>
      </c>
      <c r="F148" s="8" t="s">
        <v>86</v>
      </c>
      <c r="G148" s="39">
        <f t="shared" si="12"/>
        <v>0</v>
      </c>
      <c r="H148" s="26"/>
      <c r="I148" s="92"/>
      <c r="J148" s="98"/>
    </row>
    <row r="149" spans="1:10" s="9" customFormat="1" ht="15.75" customHeight="1">
      <c r="A149" s="36" t="s">
        <v>39</v>
      </c>
      <c r="B149" s="7" t="s">
        <v>57</v>
      </c>
      <c r="C149" s="7" t="s">
        <v>24</v>
      </c>
      <c r="D149" s="7"/>
      <c r="E149" s="7"/>
      <c r="F149" s="7"/>
      <c r="G149" s="39">
        <f aca="true" t="shared" si="13" ref="G149:G155">H149-I149</f>
        <v>0</v>
      </c>
      <c r="H149" s="25">
        <f>H163+H156+H150</f>
        <v>11022.5</v>
      </c>
      <c r="I149" s="25">
        <f>I163+I156+I150</f>
        <v>11022.5</v>
      </c>
      <c r="J149" s="108"/>
    </row>
    <row r="150" spans="1:10" s="9" customFormat="1" ht="14.25" hidden="1">
      <c r="A150" s="36" t="s">
        <v>112</v>
      </c>
      <c r="B150" s="7" t="s">
        <v>57</v>
      </c>
      <c r="C150" s="7" t="s">
        <v>24</v>
      </c>
      <c r="D150" s="7" t="s">
        <v>43</v>
      </c>
      <c r="E150" s="7"/>
      <c r="F150" s="7"/>
      <c r="G150" s="39">
        <f t="shared" si="13"/>
        <v>0</v>
      </c>
      <c r="H150" s="25">
        <f>H151</f>
        <v>0</v>
      </c>
      <c r="I150" s="25">
        <f>I151</f>
        <v>0</v>
      </c>
      <c r="J150" s="100"/>
    </row>
    <row r="151" spans="1:10" s="9" customFormat="1" ht="30" hidden="1">
      <c r="A151" s="80" t="s">
        <v>92</v>
      </c>
      <c r="B151" s="18" t="s">
        <v>57</v>
      </c>
      <c r="C151" s="18" t="s">
        <v>24</v>
      </c>
      <c r="D151" s="18" t="s">
        <v>43</v>
      </c>
      <c r="E151" s="18" t="s">
        <v>140</v>
      </c>
      <c r="F151" s="18"/>
      <c r="G151" s="39">
        <f t="shared" si="13"/>
        <v>0</v>
      </c>
      <c r="H151" s="27">
        <f>H152+H154</f>
        <v>0</v>
      </c>
      <c r="I151" s="95">
        <f>I152+I154</f>
        <v>0</v>
      </c>
      <c r="J151" s="100"/>
    </row>
    <row r="152" spans="1:10" s="9" customFormat="1" ht="64.5" customHeight="1" hidden="1">
      <c r="A152" s="45" t="s">
        <v>285</v>
      </c>
      <c r="B152" s="18" t="s">
        <v>57</v>
      </c>
      <c r="C152" s="18" t="s">
        <v>24</v>
      </c>
      <c r="D152" s="18" t="s">
        <v>43</v>
      </c>
      <c r="E152" s="18" t="s">
        <v>160</v>
      </c>
      <c r="F152" s="18"/>
      <c r="G152" s="39">
        <f t="shared" si="13"/>
        <v>0</v>
      </c>
      <c r="H152" s="27">
        <f>H153</f>
        <v>0</v>
      </c>
      <c r="I152" s="95">
        <f>I153</f>
        <v>0</v>
      </c>
      <c r="J152" s="100"/>
    </row>
    <row r="153" spans="1:10" s="9" customFormat="1" ht="45" hidden="1">
      <c r="A153" s="45" t="s">
        <v>87</v>
      </c>
      <c r="B153" s="18" t="s">
        <v>57</v>
      </c>
      <c r="C153" s="18" t="s">
        <v>24</v>
      </c>
      <c r="D153" s="18" t="s">
        <v>43</v>
      </c>
      <c r="E153" s="18" t="s">
        <v>160</v>
      </c>
      <c r="F153" s="18" t="s">
        <v>86</v>
      </c>
      <c r="G153" s="39">
        <f t="shared" si="13"/>
        <v>0</v>
      </c>
      <c r="H153" s="27"/>
      <c r="I153" s="95"/>
      <c r="J153" s="100"/>
    </row>
    <row r="154" spans="1:10" s="9" customFormat="1" ht="75" hidden="1">
      <c r="A154" s="45" t="s">
        <v>113</v>
      </c>
      <c r="B154" s="18" t="s">
        <v>57</v>
      </c>
      <c r="C154" s="18" t="s">
        <v>24</v>
      </c>
      <c r="D154" s="18" t="s">
        <v>43</v>
      </c>
      <c r="E154" s="18" t="s">
        <v>161</v>
      </c>
      <c r="F154" s="18"/>
      <c r="G154" s="39">
        <f t="shared" si="13"/>
        <v>0</v>
      </c>
      <c r="H154" s="27">
        <f>H155</f>
        <v>0</v>
      </c>
      <c r="I154" s="95">
        <f>I155</f>
        <v>0</v>
      </c>
      <c r="J154" s="100"/>
    </row>
    <row r="155" spans="1:10" s="9" customFormat="1" ht="45" hidden="1">
      <c r="A155" s="45" t="s">
        <v>87</v>
      </c>
      <c r="B155" s="18" t="s">
        <v>57</v>
      </c>
      <c r="C155" s="18" t="s">
        <v>24</v>
      </c>
      <c r="D155" s="18" t="s">
        <v>43</v>
      </c>
      <c r="E155" s="18" t="s">
        <v>161</v>
      </c>
      <c r="F155" s="18" t="s">
        <v>86</v>
      </c>
      <c r="G155" s="39">
        <f t="shared" si="13"/>
        <v>0</v>
      </c>
      <c r="H155" s="27"/>
      <c r="I155" s="95">
        <v>0</v>
      </c>
      <c r="J155" s="100"/>
    </row>
    <row r="156" spans="1:10" s="9" customFormat="1" ht="14.25">
      <c r="A156" s="36" t="s">
        <v>61</v>
      </c>
      <c r="B156" s="7" t="s">
        <v>57</v>
      </c>
      <c r="C156" s="7" t="s">
        <v>24</v>
      </c>
      <c r="D156" s="7" t="s">
        <v>30</v>
      </c>
      <c r="E156" s="7"/>
      <c r="F156" s="7"/>
      <c r="G156" s="39">
        <f aca="true" t="shared" si="14" ref="G156:G168">H156-I156</f>
        <v>0</v>
      </c>
      <c r="H156" s="94">
        <f>H157+H160</f>
        <v>10911.5</v>
      </c>
      <c r="I156" s="94">
        <f>I157+I160</f>
        <v>10911.5</v>
      </c>
      <c r="J156" s="108"/>
    </row>
    <row r="157" spans="1:10" s="5" customFormat="1" ht="57">
      <c r="A157" s="138" t="s">
        <v>325</v>
      </c>
      <c r="B157" s="18" t="s">
        <v>57</v>
      </c>
      <c r="C157" s="18" t="s">
        <v>24</v>
      </c>
      <c r="D157" s="23" t="s">
        <v>30</v>
      </c>
      <c r="E157" s="14" t="s">
        <v>162</v>
      </c>
      <c r="F157" s="14"/>
      <c r="G157" s="39">
        <f t="shared" si="14"/>
        <v>0</v>
      </c>
      <c r="H157" s="26">
        <f>H158</f>
        <v>682.5</v>
      </c>
      <c r="I157" s="26">
        <f>I158</f>
        <v>682.5</v>
      </c>
      <c r="J157" s="97"/>
    </row>
    <row r="158" spans="1:10" s="5" customFormat="1" ht="29.25" customHeight="1">
      <c r="A158" s="44" t="s">
        <v>117</v>
      </c>
      <c r="B158" s="18" t="s">
        <v>57</v>
      </c>
      <c r="C158" s="18" t="s">
        <v>24</v>
      </c>
      <c r="D158" s="23" t="s">
        <v>30</v>
      </c>
      <c r="E158" s="14" t="s">
        <v>163</v>
      </c>
      <c r="F158" s="14"/>
      <c r="G158" s="39">
        <f t="shared" si="14"/>
        <v>0</v>
      </c>
      <c r="H158" s="26">
        <f>H159</f>
        <v>682.5</v>
      </c>
      <c r="I158" s="92">
        <f>I159</f>
        <v>682.5</v>
      </c>
      <c r="J158" s="97"/>
    </row>
    <row r="159" spans="1:10" s="5" customFormat="1" ht="45">
      <c r="A159" s="45" t="s">
        <v>87</v>
      </c>
      <c r="B159" s="18" t="s">
        <v>57</v>
      </c>
      <c r="C159" s="18" t="s">
        <v>24</v>
      </c>
      <c r="D159" s="23" t="s">
        <v>30</v>
      </c>
      <c r="E159" s="14" t="s">
        <v>163</v>
      </c>
      <c r="F159" s="14" t="s">
        <v>86</v>
      </c>
      <c r="G159" s="39">
        <f t="shared" si="14"/>
        <v>0</v>
      </c>
      <c r="H159" s="26">
        <v>682.5</v>
      </c>
      <c r="I159" s="92">
        <v>682.5</v>
      </c>
      <c r="J159" s="98"/>
    </row>
    <row r="160" spans="1:10" s="5" customFormat="1" ht="30">
      <c r="A160" s="80" t="s">
        <v>92</v>
      </c>
      <c r="B160" s="8" t="s">
        <v>57</v>
      </c>
      <c r="C160" s="8" t="s">
        <v>24</v>
      </c>
      <c r="D160" s="8" t="s">
        <v>30</v>
      </c>
      <c r="E160" s="8" t="s">
        <v>140</v>
      </c>
      <c r="F160" s="14"/>
      <c r="G160" s="39">
        <f t="shared" si="14"/>
        <v>0</v>
      </c>
      <c r="H160" s="26">
        <f>H161</f>
        <v>10229</v>
      </c>
      <c r="I160" s="26">
        <f>I161</f>
        <v>10229</v>
      </c>
      <c r="J160" s="98"/>
    </row>
    <row r="161" spans="1:10" s="5" customFormat="1" ht="30">
      <c r="A161" s="45" t="s">
        <v>374</v>
      </c>
      <c r="B161" s="18" t="s">
        <v>57</v>
      </c>
      <c r="C161" s="18" t="s">
        <v>24</v>
      </c>
      <c r="D161" s="23" t="s">
        <v>30</v>
      </c>
      <c r="E161" s="14" t="s">
        <v>391</v>
      </c>
      <c r="F161" s="14"/>
      <c r="G161" s="39">
        <f t="shared" si="14"/>
        <v>0</v>
      </c>
      <c r="H161" s="26">
        <f>H162</f>
        <v>10229</v>
      </c>
      <c r="I161" s="26">
        <f>I162</f>
        <v>10229</v>
      </c>
      <c r="J161" s="98"/>
    </row>
    <row r="162" spans="1:10" s="5" customFormat="1" ht="45">
      <c r="A162" s="45" t="s">
        <v>87</v>
      </c>
      <c r="B162" s="18" t="s">
        <v>57</v>
      </c>
      <c r="C162" s="18" t="s">
        <v>24</v>
      </c>
      <c r="D162" s="23" t="s">
        <v>30</v>
      </c>
      <c r="E162" s="14" t="s">
        <v>391</v>
      </c>
      <c r="F162" s="14" t="s">
        <v>86</v>
      </c>
      <c r="G162" s="39">
        <f t="shared" si="14"/>
        <v>0</v>
      </c>
      <c r="H162" s="26">
        <f>2229+8000</f>
        <v>10229</v>
      </c>
      <c r="I162" s="92">
        <v>10229</v>
      </c>
      <c r="J162" s="98"/>
    </row>
    <row r="163" spans="1:10" s="9" customFormat="1" ht="28.5">
      <c r="A163" s="36" t="s">
        <v>41</v>
      </c>
      <c r="B163" s="7" t="s">
        <v>57</v>
      </c>
      <c r="C163" s="7" t="s">
        <v>24</v>
      </c>
      <c r="D163" s="7" t="s">
        <v>51</v>
      </c>
      <c r="E163" s="7"/>
      <c r="F163" s="7"/>
      <c r="G163" s="39">
        <f t="shared" si="14"/>
        <v>0</v>
      </c>
      <c r="H163" s="25">
        <f aca="true" t="shared" si="15" ref="H163:I165">H164</f>
        <v>111</v>
      </c>
      <c r="I163" s="25">
        <f t="shared" si="15"/>
        <v>111</v>
      </c>
      <c r="J163" s="108"/>
    </row>
    <row r="164" spans="1:10" s="5" customFormat="1" ht="30">
      <c r="A164" s="80" t="s">
        <v>92</v>
      </c>
      <c r="B164" s="8" t="s">
        <v>57</v>
      </c>
      <c r="C164" s="8" t="s">
        <v>24</v>
      </c>
      <c r="D164" s="8" t="s">
        <v>51</v>
      </c>
      <c r="E164" s="8" t="s">
        <v>140</v>
      </c>
      <c r="F164" s="8"/>
      <c r="G164" s="39">
        <f t="shared" si="14"/>
        <v>0</v>
      </c>
      <c r="H164" s="26">
        <f>H165+H167</f>
        <v>111</v>
      </c>
      <c r="I164" s="26">
        <f>I165+I167</f>
        <v>111</v>
      </c>
      <c r="J164" s="97"/>
    </row>
    <row r="165" spans="1:10" s="5" customFormat="1" ht="29.25" customHeight="1">
      <c r="A165" s="45" t="s">
        <v>42</v>
      </c>
      <c r="B165" s="8" t="s">
        <v>57</v>
      </c>
      <c r="C165" s="8" t="s">
        <v>24</v>
      </c>
      <c r="D165" s="8" t="s">
        <v>51</v>
      </c>
      <c r="E165" s="8" t="s">
        <v>164</v>
      </c>
      <c r="F165" s="8"/>
      <c r="G165" s="39">
        <f t="shared" si="14"/>
        <v>0</v>
      </c>
      <c r="H165" s="26">
        <f t="shared" si="15"/>
        <v>111</v>
      </c>
      <c r="I165" s="92">
        <f t="shared" si="15"/>
        <v>111</v>
      </c>
      <c r="J165" s="97"/>
    </row>
    <row r="166" spans="1:10" s="5" customFormat="1" ht="45">
      <c r="A166" s="45" t="s">
        <v>87</v>
      </c>
      <c r="B166" s="8" t="s">
        <v>57</v>
      </c>
      <c r="C166" s="8" t="s">
        <v>24</v>
      </c>
      <c r="D166" s="8" t="s">
        <v>51</v>
      </c>
      <c r="E166" s="8" t="s">
        <v>164</v>
      </c>
      <c r="F166" s="8" t="s">
        <v>86</v>
      </c>
      <c r="G166" s="39">
        <f t="shared" si="14"/>
        <v>0</v>
      </c>
      <c r="H166" s="26">
        <v>111</v>
      </c>
      <c r="I166" s="92">
        <v>111</v>
      </c>
      <c r="J166" s="98"/>
    </row>
    <row r="167" spans="1:10" s="5" customFormat="1" ht="75" hidden="1">
      <c r="A167" s="45" t="s">
        <v>272</v>
      </c>
      <c r="B167" s="8" t="s">
        <v>57</v>
      </c>
      <c r="C167" s="8" t="s">
        <v>24</v>
      </c>
      <c r="D167" s="8" t="s">
        <v>51</v>
      </c>
      <c r="E167" s="8" t="s">
        <v>191</v>
      </c>
      <c r="F167" s="8"/>
      <c r="G167" s="39">
        <f t="shared" si="14"/>
        <v>0</v>
      </c>
      <c r="H167" s="26">
        <f>H168</f>
        <v>0</v>
      </c>
      <c r="I167" s="26">
        <f>I168</f>
        <v>0</v>
      </c>
      <c r="J167" s="98"/>
    </row>
    <row r="168" spans="1:10" s="5" customFormat="1" ht="45" hidden="1">
      <c r="A168" s="45" t="s">
        <v>87</v>
      </c>
      <c r="B168" s="8" t="s">
        <v>57</v>
      </c>
      <c r="C168" s="8" t="s">
        <v>24</v>
      </c>
      <c r="D168" s="8" t="s">
        <v>51</v>
      </c>
      <c r="E168" s="8" t="s">
        <v>191</v>
      </c>
      <c r="F168" s="8" t="s">
        <v>86</v>
      </c>
      <c r="G168" s="39">
        <f t="shared" si="14"/>
        <v>0</v>
      </c>
      <c r="H168" s="26"/>
      <c r="I168" s="92"/>
      <c r="J168" s="98"/>
    </row>
    <row r="169" spans="1:10" s="5" customFormat="1" ht="15">
      <c r="A169" s="36" t="s">
        <v>44</v>
      </c>
      <c r="B169" s="7" t="s">
        <v>57</v>
      </c>
      <c r="C169" s="7" t="s">
        <v>43</v>
      </c>
      <c r="D169" s="8"/>
      <c r="E169" s="8"/>
      <c r="F169" s="8"/>
      <c r="G169" s="39">
        <f aca="true" t="shared" si="16" ref="G169:G174">H169-I169</f>
        <v>0</v>
      </c>
      <c r="H169" s="24">
        <f>H174+H170</f>
        <v>19554.802</v>
      </c>
      <c r="I169" s="24">
        <f>I174+I170</f>
        <v>19554.802</v>
      </c>
      <c r="J169" s="107"/>
    </row>
    <row r="170" spans="1:10" s="16" customFormat="1" ht="15.75">
      <c r="A170" s="152" t="s">
        <v>226</v>
      </c>
      <c r="B170" s="20" t="s">
        <v>57</v>
      </c>
      <c r="C170" s="20" t="s">
        <v>43</v>
      </c>
      <c r="D170" s="20" t="s">
        <v>22</v>
      </c>
      <c r="E170" s="20"/>
      <c r="F170" s="20"/>
      <c r="G170" s="39">
        <f t="shared" si="16"/>
        <v>0</v>
      </c>
      <c r="H170" s="24">
        <f aca="true" t="shared" si="17" ref="H170:I172">H171</f>
        <v>10</v>
      </c>
      <c r="I170" s="24">
        <f t="shared" si="17"/>
        <v>10</v>
      </c>
      <c r="J170" s="107"/>
    </row>
    <row r="171" spans="1:10" s="5" customFormat="1" ht="30">
      <c r="A171" s="80" t="s">
        <v>92</v>
      </c>
      <c r="B171" s="18" t="s">
        <v>57</v>
      </c>
      <c r="C171" s="18" t="s">
        <v>43</v>
      </c>
      <c r="D171" s="8" t="s">
        <v>22</v>
      </c>
      <c r="E171" s="8" t="s">
        <v>140</v>
      </c>
      <c r="F171" s="8"/>
      <c r="G171" s="39">
        <f t="shared" si="16"/>
        <v>0</v>
      </c>
      <c r="H171" s="27">
        <f t="shared" si="17"/>
        <v>10</v>
      </c>
      <c r="I171" s="27">
        <f t="shared" si="17"/>
        <v>10</v>
      </c>
      <c r="J171" s="107"/>
    </row>
    <row r="172" spans="1:10" s="5" customFormat="1" ht="15">
      <c r="A172" s="45" t="s">
        <v>229</v>
      </c>
      <c r="B172" s="18" t="s">
        <v>57</v>
      </c>
      <c r="C172" s="18" t="s">
        <v>43</v>
      </c>
      <c r="D172" s="8" t="s">
        <v>22</v>
      </c>
      <c r="E172" s="8" t="s">
        <v>227</v>
      </c>
      <c r="F172" s="8"/>
      <c r="G172" s="39">
        <f t="shared" si="16"/>
        <v>0</v>
      </c>
      <c r="H172" s="27">
        <f t="shared" si="17"/>
        <v>10</v>
      </c>
      <c r="I172" s="27">
        <f t="shared" si="17"/>
        <v>10</v>
      </c>
      <c r="J172" s="107"/>
    </row>
    <row r="173" spans="1:10" s="5" customFormat="1" ht="45">
      <c r="A173" s="37" t="s">
        <v>87</v>
      </c>
      <c r="B173" s="18" t="s">
        <v>57</v>
      </c>
      <c r="C173" s="18" t="s">
        <v>43</v>
      </c>
      <c r="D173" s="8" t="s">
        <v>22</v>
      </c>
      <c r="E173" s="8" t="s">
        <v>227</v>
      </c>
      <c r="F173" s="8" t="s">
        <v>86</v>
      </c>
      <c r="G173" s="39">
        <f t="shared" si="16"/>
        <v>0</v>
      </c>
      <c r="H173" s="27">
        <v>10</v>
      </c>
      <c r="I173" s="27">
        <v>10</v>
      </c>
      <c r="J173" s="107"/>
    </row>
    <row r="174" spans="1:10" s="9" customFormat="1" ht="14.25">
      <c r="A174" s="36" t="s">
        <v>59</v>
      </c>
      <c r="B174" s="7" t="s">
        <v>57</v>
      </c>
      <c r="C174" s="7" t="s">
        <v>43</v>
      </c>
      <c r="D174" s="7" t="s">
        <v>27</v>
      </c>
      <c r="E174" s="7"/>
      <c r="F174" s="7"/>
      <c r="G174" s="39">
        <f t="shared" si="16"/>
        <v>0</v>
      </c>
      <c r="H174" s="25">
        <f>H185+H175</f>
        <v>19544.802</v>
      </c>
      <c r="I174" s="25">
        <f>I185+I175</f>
        <v>19544.802</v>
      </c>
      <c r="J174" s="108"/>
    </row>
    <row r="175" spans="1:10" s="5" customFormat="1" ht="74.25" customHeight="1">
      <c r="A175" s="139" t="s">
        <v>324</v>
      </c>
      <c r="B175" s="8" t="s">
        <v>57</v>
      </c>
      <c r="C175" s="8" t="s">
        <v>43</v>
      </c>
      <c r="D175" s="8" t="s">
        <v>27</v>
      </c>
      <c r="E175" s="8" t="s">
        <v>154</v>
      </c>
      <c r="F175" s="8"/>
      <c r="G175" s="39">
        <f aca="true" t="shared" si="18" ref="G175:G184">H175-I175</f>
        <v>0</v>
      </c>
      <c r="H175" s="26">
        <f>H176</f>
        <v>17432.602</v>
      </c>
      <c r="I175" s="26">
        <f>I176</f>
        <v>17432.602</v>
      </c>
      <c r="J175" s="97"/>
    </row>
    <row r="176" spans="1:10" s="5" customFormat="1" ht="30">
      <c r="A176" s="37" t="s">
        <v>235</v>
      </c>
      <c r="B176" s="8" t="s">
        <v>57</v>
      </c>
      <c r="C176" s="8" t="s">
        <v>43</v>
      </c>
      <c r="D176" s="8" t="s">
        <v>27</v>
      </c>
      <c r="E176" s="8" t="s">
        <v>211</v>
      </c>
      <c r="F176" s="8"/>
      <c r="G176" s="39">
        <f t="shared" si="18"/>
        <v>0</v>
      </c>
      <c r="H176" s="26">
        <f>H177+H178+H179+H180+H182+H183+H184+H181</f>
        <v>17432.602</v>
      </c>
      <c r="I176" s="26">
        <f>I177+I178+I179+I180+I182+I183+I184+I181</f>
        <v>17432.602</v>
      </c>
      <c r="J176" s="97"/>
    </row>
    <row r="177" spans="1:10" s="5" customFormat="1" ht="16.5" customHeight="1">
      <c r="A177" s="37" t="s">
        <v>208</v>
      </c>
      <c r="B177" s="8" t="s">
        <v>57</v>
      </c>
      <c r="C177" s="8" t="s">
        <v>43</v>
      </c>
      <c r="D177" s="8" t="s">
        <v>27</v>
      </c>
      <c r="E177" s="8" t="s">
        <v>211</v>
      </c>
      <c r="F177" s="8" t="s">
        <v>93</v>
      </c>
      <c r="G177" s="39">
        <f t="shared" si="18"/>
        <v>0</v>
      </c>
      <c r="H177" s="26">
        <v>7023.6</v>
      </c>
      <c r="I177" s="92">
        <v>7023.6</v>
      </c>
      <c r="J177" s="98"/>
    </row>
    <row r="178" spans="1:10" s="5" customFormat="1" ht="36" customHeight="1" hidden="1">
      <c r="A178" s="37" t="s">
        <v>104</v>
      </c>
      <c r="B178" s="8" t="s">
        <v>57</v>
      </c>
      <c r="C178" s="8" t="s">
        <v>43</v>
      </c>
      <c r="D178" s="8" t="s">
        <v>27</v>
      </c>
      <c r="E178" s="8" t="s">
        <v>211</v>
      </c>
      <c r="F178" s="8" t="s">
        <v>103</v>
      </c>
      <c r="G178" s="39">
        <f t="shared" si="18"/>
        <v>0</v>
      </c>
      <c r="H178" s="26"/>
      <c r="I178" s="92"/>
      <c r="J178" s="98"/>
    </row>
    <row r="179" spans="1:10" s="5" customFormat="1" ht="45.75" customHeight="1">
      <c r="A179" s="37" t="s">
        <v>209</v>
      </c>
      <c r="B179" s="8" t="s">
        <v>57</v>
      </c>
      <c r="C179" s="8" t="s">
        <v>43</v>
      </c>
      <c r="D179" s="8" t="s">
        <v>27</v>
      </c>
      <c r="E179" s="8" t="s">
        <v>211</v>
      </c>
      <c r="F179" s="8" t="s">
        <v>133</v>
      </c>
      <c r="G179" s="39">
        <f t="shared" si="18"/>
        <v>0</v>
      </c>
      <c r="H179" s="26">
        <v>2121.1</v>
      </c>
      <c r="I179" s="92">
        <v>2121.1</v>
      </c>
      <c r="J179" s="98"/>
    </row>
    <row r="180" spans="1:10" s="5" customFormat="1" ht="43.5" customHeight="1">
      <c r="A180" s="37" t="s">
        <v>87</v>
      </c>
      <c r="B180" s="8" t="s">
        <v>57</v>
      </c>
      <c r="C180" s="8" t="s">
        <v>43</v>
      </c>
      <c r="D180" s="8" t="s">
        <v>27</v>
      </c>
      <c r="E180" s="8" t="s">
        <v>211</v>
      </c>
      <c r="F180" s="8" t="s">
        <v>86</v>
      </c>
      <c r="G180" s="39">
        <f t="shared" si="18"/>
        <v>0</v>
      </c>
      <c r="H180" s="26">
        <v>8287.902</v>
      </c>
      <c r="I180" s="92">
        <v>8287.902</v>
      </c>
      <c r="J180" s="98"/>
    </row>
    <row r="181" spans="1:10" s="5" customFormat="1" ht="43.5" customHeight="1" hidden="1">
      <c r="A181" s="66" t="s">
        <v>242</v>
      </c>
      <c r="B181" s="8" t="s">
        <v>57</v>
      </c>
      <c r="C181" s="8" t="s">
        <v>43</v>
      </c>
      <c r="D181" s="8" t="s">
        <v>27</v>
      </c>
      <c r="E181" s="8" t="s">
        <v>211</v>
      </c>
      <c r="F181" s="8" t="s">
        <v>98</v>
      </c>
      <c r="G181" s="39">
        <f t="shared" si="18"/>
        <v>0</v>
      </c>
      <c r="H181" s="26"/>
      <c r="I181" s="92"/>
      <c r="J181" s="98"/>
    </row>
    <row r="182" spans="1:10" s="5" customFormat="1" ht="30" customHeight="1" hidden="1">
      <c r="A182" s="66" t="s">
        <v>108</v>
      </c>
      <c r="B182" s="8" t="s">
        <v>57</v>
      </c>
      <c r="C182" s="8" t="s">
        <v>43</v>
      </c>
      <c r="D182" s="8" t="s">
        <v>27</v>
      </c>
      <c r="E182" s="8" t="s">
        <v>211</v>
      </c>
      <c r="F182" s="8" t="s">
        <v>106</v>
      </c>
      <c r="G182" s="39">
        <f t="shared" si="18"/>
        <v>0</v>
      </c>
      <c r="H182" s="26"/>
      <c r="I182" s="92"/>
      <c r="J182" s="98"/>
    </row>
    <row r="183" spans="1:10" s="5" customFormat="1" ht="16.5" customHeight="1" hidden="1">
      <c r="A183" s="44" t="s">
        <v>109</v>
      </c>
      <c r="B183" s="8" t="s">
        <v>57</v>
      </c>
      <c r="C183" s="8" t="s">
        <v>43</v>
      </c>
      <c r="D183" s="8" t="s">
        <v>27</v>
      </c>
      <c r="E183" s="8" t="s">
        <v>211</v>
      </c>
      <c r="F183" s="8" t="s">
        <v>107</v>
      </c>
      <c r="G183" s="39">
        <f t="shared" si="18"/>
        <v>0</v>
      </c>
      <c r="H183" s="26"/>
      <c r="I183" s="92"/>
      <c r="J183" s="98"/>
    </row>
    <row r="184" spans="1:10" s="5" customFormat="1" ht="16.5" customHeight="1" hidden="1">
      <c r="A184" s="44" t="s">
        <v>230</v>
      </c>
      <c r="B184" s="8" t="s">
        <v>57</v>
      </c>
      <c r="C184" s="8" t="s">
        <v>43</v>
      </c>
      <c r="D184" s="8" t="s">
        <v>27</v>
      </c>
      <c r="E184" s="8" t="s">
        <v>211</v>
      </c>
      <c r="F184" s="8" t="s">
        <v>228</v>
      </c>
      <c r="G184" s="39">
        <f t="shared" si="18"/>
        <v>0</v>
      </c>
      <c r="H184" s="26"/>
      <c r="I184" s="92"/>
      <c r="J184" s="98"/>
    </row>
    <row r="185" spans="1:10" s="5" customFormat="1" ht="30.75" customHeight="1">
      <c r="A185" s="80" t="s">
        <v>92</v>
      </c>
      <c r="B185" s="8" t="s">
        <v>57</v>
      </c>
      <c r="C185" s="8" t="s">
        <v>43</v>
      </c>
      <c r="D185" s="8" t="s">
        <v>27</v>
      </c>
      <c r="E185" s="8" t="s">
        <v>140</v>
      </c>
      <c r="F185" s="8"/>
      <c r="G185" s="39">
        <f>H185-I185</f>
        <v>0</v>
      </c>
      <c r="H185" s="26">
        <f>H186+H190</f>
        <v>2112.2</v>
      </c>
      <c r="I185" s="26">
        <f>I186+I190</f>
        <v>2112.2</v>
      </c>
      <c r="J185" s="97"/>
    </row>
    <row r="186" spans="1:11" s="5" customFormat="1" ht="15">
      <c r="A186" s="45" t="s">
        <v>105</v>
      </c>
      <c r="B186" s="8" t="s">
        <v>57</v>
      </c>
      <c r="C186" s="8" t="s">
        <v>43</v>
      </c>
      <c r="D186" s="8" t="s">
        <v>27</v>
      </c>
      <c r="E186" s="8" t="s">
        <v>165</v>
      </c>
      <c r="F186" s="8"/>
      <c r="G186" s="39">
        <f aca="true" t="shared" si="19" ref="G186:G191">H186-I186</f>
        <v>0</v>
      </c>
      <c r="H186" s="26">
        <f>H187+H188</f>
        <v>1912.2</v>
      </c>
      <c r="I186" s="26">
        <f>I187+I188</f>
        <v>1912.2</v>
      </c>
      <c r="J186" s="97"/>
      <c r="K186" s="30"/>
    </row>
    <row r="187" spans="1:11" s="5" customFormat="1" ht="42.75" customHeight="1">
      <c r="A187" s="45" t="s">
        <v>87</v>
      </c>
      <c r="B187" s="8" t="s">
        <v>57</v>
      </c>
      <c r="C187" s="8" t="s">
        <v>43</v>
      </c>
      <c r="D187" s="8" t="s">
        <v>27</v>
      </c>
      <c r="E187" s="8" t="s">
        <v>165</v>
      </c>
      <c r="F187" s="8" t="s">
        <v>86</v>
      </c>
      <c r="G187" s="39">
        <f t="shared" si="19"/>
        <v>0</v>
      </c>
      <c r="H187" s="26">
        <v>1912.2</v>
      </c>
      <c r="I187" s="92">
        <v>1912.2</v>
      </c>
      <c r="J187" s="98"/>
      <c r="K187" s="30"/>
    </row>
    <row r="188" spans="1:11" s="5" customFormat="1" ht="45" hidden="1">
      <c r="A188" s="66" t="s">
        <v>242</v>
      </c>
      <c r="B188" s="8" t="s">
        <v>57</v>
      </c>
      <c r="C188" s="8" t="s">
        <v>43</v>
      </c>
      <c r="D188" s="8" t="s">
        <v>27</v>
      </c>
      <c r="E188" s="8" t="s">
        <v>165</v>
      </c>
      <c r="F188" s="8" t="s">
        <v>98</v>
      </c>
      <c r="G188" s="39">
        <f t="shared" si="19"/>
        <v>0</v>
      </c>
      <c r="H188" s="26"/>
      <c r="I188" s="92"/>
      <c r="J188" s="98"/>
      <c r="K188" s="30"/>
    </row>
    <row r="189" spans="1:11" s="5" customFormat="1" ht="15" hidden="1">
      <c r="A189" s="44" t="s">
        <v>109</v>
      </c>
      <c r="B189" s="8" t="s">
        <v>57</v>
      </c>
      <c r="C189" s="8" t="s">
        <v>43</v>
      </c>
      <c r="D189" s="8" t="s">
        <v>27</v>
      </c>
      <c r="E189" s="8" t="s">
        <v>165</v>
      </c>
      <c r="F189" s="8" t="s">
        <v>107</v>
      </c>
      <c r="G189" s="39">
        <f t="shared" si="19"/>
        <v>0</v>
      </c>
      <c r="H189" s="26"/>
      <c r="I189" s="92"/>
      <c r="J189" s="98"/>
      <c r="K189" s="30"/>
    </row>
    <row r="190" spans="1:10" s="5" customFormat="1" ht="75">
      <c r="A190" s="80" t="s">
        <v>286</v>
      </c>
      <c r="B190" s="8" t="s">
        <v>57</v>
      </c>
      <c r="C190" s="8" t="s">
        <v>43</v>
      </c>
      <c r="D190" s="8" t="s">
        <v>27</v>
      </c>
      <c r="E190" s="8" t="s">
        <v>166</v>
      </c>
      <c r="F190" s="8"/>
      <c r="G190" s="39">
        <f t="shared" si="19"/>
        <v>0</v>
      </c>
      <c r="H190" s="27">
        <f>H191</f>
        <v>200</v>
      </c>
      <c r="I190" s="27">
        <f>I191</f>
        <v>200</v>
      </c>
      <c r="J190" s="98"/>
    </row>
    <row r="191" spans="1:10" s="5" customFormat="1" ht="61.5" customHeight="1">
      <c r="A191" s="45" t="s">
        <v>262</v>
      </c>
      <c r="B191" s="8" t="s">
        <v>57</v>
      </c>
      <c r="C191" s="8" t="s">
        <v>43</v>
      </c>
      <c r="D191" s="8" t="s">
        <v>27</v>
      </c>
      <c r="E191" s="8" t="s">
        <v>166</v>
      </c>
      <c r="F191" s="8" t="s">
        <v>261</v>
      </c>
      <c r="G191" s="39">
        <f t="shared" si="19"/>
        <v>0</v>
      </c>
      <c r="H191" s="27">
        <v>200</v>
      </c>
      <c r="I191" s="95">
        <v>200</v>
      </c>
      <c r="J191" s="98"/>
    </row>
    <row r="192" spans="1:10" s="9" customFormat="1" ht="14.25" hidden="1">
      <c r="A192" s="36" t="s">
        <v>45</v>
      </c>
      <c r="B192" s="7" t="s">
        <v>57</v>
      </c>
      <c r="C192" s="7" t="s">
        <v>35</v>
      </c>
      <c r="D192" s="7"/>
      <c r="E192" s="7"/>
      <c r="F192" s="7"/>
      <c r="G192" s="39">
        <f aca="true" t="shared" si="20" ref="G192:G208">H192-I192</f>
        <v>0</v>
      </c>
      <c r="H192" s="25">
        <f>H193</f>
        <v>0</v>
      </c>
      <c r="I192" s="94">
        <f>I193</f>
        <v>0</v>
      </c>
      <c r="J192" s="108"/>
    </row>
    <row r="193" spans="1:10" s="9" customFormat="1" ht="28.5" hidden="1">
      <c r="A193" s="36" t="s">
        <v>2</v>
      </c>
      <c r="B193" s="7" t="s">
        <v>57</v>
      </c>
      <c r="C193" s="7" t="s">
        <v>35</v>
      </c>
      <c r="D193" s="7" t="s">
        <v>23</v>
      </c>
      <c r="E193" s="7"/>
      <c r="F193" s="7"/>
      <c r="G193" s="39">
        <f t="shared" si="20"/>
        <v>0</v>
      </c>
      <c r="H193" s="25">
        <f>H194</f>
        <v>0</v>
      </c>
      <c r="I193" s="94">
        <f>I194</f>
        <v>0</v>
      </c>
      <c r="J193" s="108"/>
    </row>
    <row r="194" spans="1:10" s="5" customFormat="1" ht="57" hidden="1">
      <c r="A194" s="139" t="s">
        <v>318</v>
      </c>
      <c r="B194" s="8" t="s">
        <v>57</v>
      </c>
      <c r="C194" s="8" t="s">
        <v>35</v>
      </c>
      <c r="D194" s="8" t="s">
        <v>23</v>
      </c>
      <c r="E194" s="8" t="s">
        <v>168</v>
      </c>
      <c r="F194" s="8"/>
      <c r="G194" s="39">
        <f t="shared" si="20"/>
        <v>0</v>
      </c>
      <c r="H194" s="26">
        <f>H196</f>
        <v>0</v>
      </c>
      <c r="I194" s="92">
        <f>I196</f>
        <v>0</v>
      </c>
      <c r="J194" s="97"/>
    </row>
    <row r="195" spans="1:10" s="5" customFormat="1" ht="15" hidden="1">
      <c r="A195" s="45" t="s">
        <v>46</v>
      </c>
      <c r="B195" s="8" t="s">
        <v>57</v>
      </c>
      <c r="C195" s="8" t="s">
        <v>35</v>
      </c>
      <c r="D195" s="8" t="s">
        <v>23</v>
      </c>
      <c r="E195" s="8" t="s">
        <v>169</v>
      </c>
      <c r="F195" s="8"/>
      <c r="G195" s="39">
        <f t="shared" si="20"/>
        <v>0</v>
      </c>
      <c r="H195" s="26">
        <f>H196</f>
        <v>0</v>
      </c>
      <c r="I195" s="92">
        <f>I196</f>
        <v>0</v>
      </c>
      <c r="J195" s="97"/>
    </row>
    <row r="196" spans="1:10" s="5" customFormat="1" ht="30" customHeight="1" hidden="1">
      <c r="A196" s="45" t="s">
        <v>87</v>
      </c>
      <c r="B196" s="8" t="s">
        <v>57</v>
      </c>
      <c r="C196" s="8" t="s">
        <v>35</v>
      </c>
      <c r="D196" s="8" t="s">
        <v>23</v>
      </c>
      <c r="E196" s="8" t="s">
        <v>169</v>
      </c>
      <c r="F196" s="8" t="s">
        <v>86</v>
      </c>
      <c r="G196" s="39">
        <f t="shared" si="20"/>
        <v>0</v>
      </c>
      <c r="H196" s="26"/>
      <c r="I196" s="92"/>
      <c r="J196" s="98"/>
    </row>
    <row r="197" spans="1:11" s="5" customFormat="1" ht="15">
      <c r="A197" s="36" t="s">
        <v>26</v>
      </c>
      <c r="B197" s="20" t="s">
        <v>57</v>
      </c>
      <c r="C197" s="20" t="s">
        <v>25</v>
      </c>
      <c r="D197" s="14"/>
      <c r="E197" s="14"/>
      <c r="F197" s="14"/>
      <c r="G197" s="39">
        <f t="shared" si="20"/>
        <v>0</v>
      </c>
      <c r="H197" s="24">
        <f>H277+H306+H198+H240+H313</f>
        <v>149639.80000000002</v>
      </c>
      <c r="I197" s="24">
        <f>I277+I306+I198+I240+I313</f>
        <v>149639.80000000002</v>
      </c>
      <c r="J197" s="107"/>
      <c r="K197" s="28"/>
    </row>
    <row r="198" spans="1:10" s="9" customFormat="1" ht="15.75" customHeight="1">
      <c r="A198" s="36" t="s">
        <v>48</v>
      </c>
      <c r="B198" s="7" t="s">
        <v>57</v>
      </c>
      <c r="C198" s="7" t="s">
        <v>25</v>
      </c>
      <c r="D198" s="7" t="s">
        <v>22</v>
      </c>
      <c r="E198" s="7"/>
      <c r="F198" s="7"/>
      <c r="G198" s="39">
        <f t="shared" si="20"/>
        <v>0</v>
      </c>
      <c r="H198" s="25">
        <f>H236+H199+H222</f>
        <v>30998.960000000003</v>
      </c>
      <c r="I198" s="25">
        <f>I236+I199+I222</f>
        <v>30998.960000000003</v>
      </c>
      <c r="J198" s="108"/>
    </row>
    <row r="199" spans="1:10" s="5" customFormat="1" ht="48" customHeight="1">
      <c r="A199" s="138" t="s">
        <v>326</v>
      </c>
      <c r="B199" s="8" t="s">
        <v>57</v>
      </c>
      <c r="C199" s="8" t="s">
        <v>25</v>
      </c>
      <c r="D199" s="8" t="s">
        <v>22</v>
      </c>
      <c r="E199" s="8" t="s">
        <v>192</v>
      </c>
      <c r="F199" s="8"/>
      <c r="G199" s="39">
        <f t="shared" si="20"/>
        <v>0</v>
      </c>
      <c r="H199" s="26">
        <f>H200+H209+H220</f>
        <v>26366.160000000003</v>
      </c>
      <c r="I199" s="26">
        <f>I200+I209+I220</f>
        <v>26366.160000000003</v>
      </c>
      <c r="J199" s="97"/>
    </row>
    <row r="200" spans="1:10" s="5" customFormat="1" ht="30">
      <c r="A200" s="37" t="s">
        <v>237</v>
      </c>
      <c r="B200" s="8" t="s">
        <v>57</v>
      </c>
      <c r="C200" s="8" t="s">
        <v>25</v>
      </c>
      <c r="D200" s="8" t="s">
        <v>22</v>
      </c>
      <c r="E200" s="8" t="s">
        <v>193</v>
      </c>
      <c r="F200" s="8"/>
      <c r="G200" s="39">
        <f t="shared" si="20"/>
        <v>0</v>
      </c>
      <c r="H200" s="26">
        <f>H201+H202+H204+H206+H207+H205+H203+H208</f>
        <v>12812.460000000001</v>
      </c>
      <c r="I200" s="26">
        <f>I201+I202+I204+I206+I207+I205+I203+I208</f>
        <v>12812.460000000001</v>
      </c>
      <c r="J200" s="97"/>
    </row>
    <row r="201" spans="1:10" s="5" customFormat="1" ht="15">
      <c r="A201" s="37" t="s">
        <v>208</v>
      </c>
      <c r="B201" s="8" t="s">
        <v>57</v>
      </c>
      <c r="C201" s="8" t="s">
        <v>25</v>
      </c>
      <c r="D201" s="8" t="s">
        <v>22</v>
      </c>
      <c r="E201" s="8" t="s">
        <v>193</v>
      </c>
      <c r="F201" s="8" t="s">
        <v>93</v>
      </c>
      <c r="G201" s="39">
        <f t="shared" si="20"/>
        <v>0</v>
      </c>
      <c r="H201" s="120">
        <v>5005.2</v>
      </c>
      <c r="I201" s="120">
        <v>5005.2</v>
      </c>
      <c r="J201" s="98"/>
    </row>
    <row r="202" spans="1:10" s="5" customFormat="1" ht="30" hidden="1">
      <c r="A202" s="37" t="s">
        <v>104</v>
      </c>
      <c r="B202" s="8" t="s">
        <v>57</v>
      </c>
      <c r="C202" s="8" t="s">
        <v>25</v>
      </c>
      <c r="D202" s="8" t="s">
        <v>22</v>
      </c>
      <c r="E202" s="8" t="s">
        <v>193</v>
      </c>
      <c r="F202" s="8" t="s">
        <v>103</v>
      </c>
      <c r="G202" s="39">
        <f t="shared" si="20"/>
        <v>0</v>
      </c>
      <c r="H202" s="120"/>
      <c r="I202" s="120"/>
      <c r="J202" s="98"/>
    </row>
    <row r="203" spans="1:10" s="5" customFormat="1" ht="48" customHeight="1">
      <c r="A203" s="37" t="s">
        <v>210</v>
      </c>
      <c r="B203" s="8" t="s">
        <v>57</v>
      </c>
      <c r="C203" s="8" t="s">
        <v>25</v>
      </c>
      <c r="D203" s="8" t="s">
        <v>22</v>
      </c>
      <c r="E203" s="8" t="s">
        <v>193</v>
      </c>
      <c r="F203" s="8" t="s">
        <v>133</v>
      </c>
      <c r="G203" s="39">
        <f t="shared" si="20"/>
        <v>0</v>
      </c>
      <c r="H203" s="120">
        <v>1511.6</v>
      </c>
      <c r="I203" s="120">
        <v>1511.6</v>
      </c>
      <c r="J203" s="98"/>
    </row>
    <row r="204" spans="1:10" s="5" customFormat="1" ht="45">
      <c r="A204" s="37" t="s">
        <v>87</v>
      </c>
      <c r="B204" s="8" t="s">
        <v>57</v>
      </c>
      <c r="C204" s="8" t="s">
        <v>25</v>
      </c>
      <c r="D204" s="8" t="s">
        <v>22</v>
      </c>
      <c r="E204" s="8" t="s">
        <v>193</v>
      </c>
      <c r="F204" s="63" t="s">
        <v>86</v>
      </c>
      <c r="G204" s="39">
        <f t="shared" si="20"/>
        <v>0</v>
      </c>
      <c r="H204" s="120">
        <f>6295.66</f>
        <v>6295.66</v>
      </c>
      <c r="I204" s="120">
        <v>6295.66</v>
      </c>
      <c r="J204" s="98"/>
    </row>
    <row r="205" spans="1:10" s="5" customFormat="1" ht="45" hidden="1">
      <c r="A205" s="66" t="s">
        <v>242</v>
      </c>
      <c r="B205" s="8" t="s">
        <v>60</v>
      </c>
      <c r="C205" s="8" t="s">
        <v>25</v>
      </c>
      <c r="D205" s="8" t="s">
        <v>22</v>
      </c>
      <c r="E205" s="8" t="s">
        <v>193</v>
      </c>
      <c r="F205" s="63" t="s">
        <v>98</v>
      </c>
      <c r="G205" s="39">
        <f t="shared" si="20"/>
        <v>0</v>
      </c>
      <c r="H205" s="120"/>
      <c r="I205" s="120"/>
      <c r="J205" s="98"/>
    </row>
    <row r="206" spans="1:10" s="5" customFormat="1" ht="30" hidden="1">
      <c r="A206" s="66" t="s">
        <v>108</v>
      </c>
      <c r="B206" s="8" t="s">
        <v>57</v>
      </c>
      <c r="C206" s="8" t="s">
        <v>25</v>
      </c>
      <c r="D206" s="8" t="s">
        <v>22</v>
      </c>
      <c r="E206" s="8" t="s">
        <v>193</v>
      </c>
      <c r="F206" s="63" t="s">
        <v>106</v>
      </c>
      <c r="G206" s="39">
        <f t="shared" si="20"/>
        <v>0</v>
      </c>
      <c r="H206" s="120"/>
      <c r="I206" s="120"/>
      <c r="J206" s="98"/>
    </row>
    <row r="207" spans="1:10" s="5" customFormat="1" ht="15" hidden="1">
      <c r="A207" s="66" t="s">
        <v>109</v>
      </c>
      <c r="B207" s="8" t="s">
        <v>57</v>
      </c>
      <c r="C207" s="8" t="s">
        <v>25</v>
      </c>
      <c r="D207" s="8" t="s">
        <v>22</v>
      </c>
      <c r="E207" s="8" t="s">
        <v>193</v>
      </c>
      <c r="F207" s="63" t="s">
        <v>107</v>
      </c>
      <c r="G207" s="39">
        <f t="shared" si="20"/>
        <v>0</v>
      </c>
      <c r="H207" s="120"/>
      <c r="I207" s="120"/>
      <c r="J207" s="98"/>
    </row>
    <row r="208" spans="1:10" s="5" customFormat="1" ht="15" hidden="1">
      <c r="A208" s="66" t="s">
        <v>230</v>
      </c>
      <c r="B208" s="8" t="s">
        <v>57</v>
      </c>
      <c r="C208" s="8" t="s">
        <v>25</v>
      </c>
      <c r="D208" s="8" t="s">
        <v>22</v>
      </c>
      <c r="E208" s="8" t="s">
        <v>193</v>
      </c>
      <c r="F208" s="63" t="s">
        <v>228</v>
      </c>
      <c r="G208" s="39">
        <f t="shared" si="20"/>
        <v>0</v>
      </c>
      <c r="H208" s="120"/>
      <c r="I208" s="120"/>
      <c r="J208" s="98"/>
    </row>
    <row r="209" spans="1:10" s="9" customFormat="1" ht="60">
      <c r="A209" s="161" t="s">
        <v>287</v>
      </c>
      <c r="B209" s="18" t="s">
        <v>57</v>
      </c>
      <c r="C209" s="18" t="s">
        <v>25</v>
      </c>
      <c r="D209" s="18" t="s">
        <v>22</v>
      </c>
      <c r="E209" s="18" t="s">
        <v>194</v>
      </c>
      <c r="F209" s="18"/>
      <c r="G209" s="39">
        <f aca="true" t="shared" si="21" ref="G209:G235">H209-I209</f>
        <v>0</v>
      </c>
      <c r="H209" s="27">
        <f>H210+H214+H218</f>
        <v>13553.7</v>
      </c>
      <c r="I209" s="27">
        <f>I210+I214+I218</f>
        <v>13553.7</v>
      </c>
      <c r="J209" s="100"/>
    </row>
    <row r="210" spans="1:10" s="9" customFormat="1" ht="60">
      <c r="A210" s="45" t="s">
        <v>288</v>
      </c>
      <c r="B210" s="18" t="s">
        <v>57</v>
      </c>
      <c r="C210" s="18" t="s">
        <v>25</v>
      </c>
      <c r="D210" s="18" t="s">
        <v>22</v>
      </c>
      <c r="E210" s="18" t="s">
        <v>255</v>
      </c>
      <c r="F210" s="18"/>
      <c r="G210" s="39">
        <f t="shared" si="21"/>
        <v>0</v>
      </c>
      <c r="H210" s="27">
        <f>H211+H212+H213</f>
        <v>9901.5</v>
      </c>
      <c r="I210" s="27">
        <f>I211+I212+I213</f>
        <v>9901.5</v>
      </c>
      <c r="J210" s="100"/>
    </row>
    <row r="211" spans="1:10" s="9" customFormat="1" ht="15">
      <c r="A211" s="37" t="s">
        <v>208</v>
      </c>
      <c r="B211" s="18" t="s">
        <v>57</v>
      </c>
      <c r="C211" s="18" t="s">
        <v>25</v>
      </c>
      <c r="D211" s="18" t="s">
        <v>22</v>
      </c>
      <c r="E211" s="18" t="s">
        <v>255</v>
      </c>
      <c r="F211" s="18" t="s">
        <v>93</v>
      </c>
      <c r="G211" s="39">
        <f t="shared" si="21"/>
        <v>0</v>
      </c>
      <c r="H211" s="27">
        <v>7604.8</v>
      </c>
      <c r="I211" s="95">
        <v>7604.8</v>
      </c>
      <c r="J211" s="100"/>
    </row>
    <row r="212" spans="1:10" s="9" customFormat="1" ht="30" hidden="1">
      <c r="A212" s="37" t="s">
        <v>104</v>
      </c>
      <c r="B212" s="18" t="s">
        <v>57</v>
      </c>
      <c r="C212" s="18" t="s">
        <v>25</v>
      </c>
      <c r="D212" s="18" t="s">
        <v>22</v>
      </c>
      <c r="E212" s="18" t="s">
        <v>255</v>
      </c>
      <c r="F212" s="18" t="s">
        <v>103</v>
      </c>
      <c r="G212" s="39">
        <f t="shared" si="21"/>
        <v>0</v>
      </c>
      <c r="H212" s="27"/>
      <c r="I212" s="95"/>
      <c r="J212" s="100"/>
    </row>
    <row r="213" spans="1:10" s="9" customFormat="1" ht="51" customHeight="1">
      <c r="A213" s="37" t="s">
        <v>209</v>
      </c>
      <c r="B213" s="18" t="s">
        <v>57</v>
      </c>
      <c r="C213" s="18" t="s">
        <v>25</v>
      </c>
      <c r="D213" s="18" t="s">
        <v>22</v>
      </c>
      <c r="E213" s="18" t="s">
        <v>255</v>
      </c>
      <c r="F213" s="18" t="s">
        <v>133</v>
      </c>
      <c r="G213" s="39">
        <f t="shared" si="21"/>
        <v>0</v>
      </c>
      <c r="H213" s="27">
        <v>2296.7</v>
      </c>
      <c r="I213" s="95">
        <v>2296.7</v>
      </c>
      <c r="J213" s="100"/>
    </row>
    <row r="214" spans="1:10" s="9" customFormat="1" ht="60">
      <c r="A214" s="37" t="s">
        <v>289</v>
      </c>
      <c r="B214" s="18" t="s">
        <v>57</v>
      </c>
      <c r="C214" s="18" t="s">
        <v>25</v>
      </c>
      <c r="D214" s="18" t="s">
        <v>22</v>
      </c>
      <c r="E214" s="18" t="s">
        <v>256</v>
      </c>
      <c r="F214" s="18"/>
      <c r="G214" s="39">
        <f t="shared" si="21"/>
        <v>0</v>
      </c>
      <c r="H214" s="27">
        <f>H215+H216+H217</f>
        <v>3527.1</v>
      </c>
      <c r="I214" s="27">
        <f>I215+I216+I217</f>
        <v>3527.1</v>
      </c>
      <c r="J214" s="100"/>
    </row>
    <row r="215" spans="1:10" s="9" customFormat="1" ht="15">
      <c r="A215" s="37" t="s">
        <v>208</v>
      </c>
      <c r="B215" s="18" t="s">
        <v>57</v>
      </c>
      <c r="C215" s="18" t="s">
        <v>25</v>
      </c>
      <c r="D215" s="18" t="s">
        <v>22</v>
      </c>
      <c r="E215" s="18" t="s">
        <v>256</v>
      </c>
      <c r="F215" s="18" t="s">
        <v>93</v>
      </c>
      <c r="G215" s="39">
        <f t="shared" si="21"/>
        <v>0</v>
      </c>
      <c r="H215" s="27">
        <v>2709</v>
      </c>
      <c r="I215" s="95">
        <v>2709</v>
      </c>
      <c r="J215" s="100"/>
    </row>
    <row r="216" spans="1:10" s="9" customFormat="1" ht="30" hidden="1">
      <c r="A216" s="37" t="s">
        <v>104</v>
      </c>
      <c r="B216" s="18" t="s">
        <v>57</v>
      </c>
      <c r="C216" s="18" t="s">
        <v>25</v>
      </c>
      <c r="D216" s="18" t="s">
        <v>22</v>
      </c>
      <c r="E216" s="18" t="s">
        <v>256</v>
      </c>
      <c r="F216" s="18" t="s">
        <v>103</v>
      </c>
      <c r="G216" s="39">
        <f t="shared" si="21"/>
        <v>0</v>
      </c>
      <c r="H216" s="27"/>
      <c r="I216" s="95"/>
      <c r="J216" s="100"/>
    </row>
    <row r="217" spans="1:10" s="9" customFormat="1" ht="45.75" customHeight="1">
      <c r="A217" s="37" t="s">
        <v>209</v>
      </c>
      <c r="B217" s="18" t="s">
        <v>57</v>
      </c>
      <c r="C217" s="18" t="s">
        <v>25</v>
      </c>
      <c r="D217" s="18" t="s">
        <v>22</v>
      </c>
      <c r="E217" s="18" t="s">
        <v>256</v>
      </c>
      <c r="F217" s="18" t="s">
        <v>133</v>
      </c>
      <c r="G217" s="39">
        <f t="shared" si="21"/>
        <v>0</v>
      </c>
      <c r="H217" s="27">
        <v>818.1</v>
      </c>
      <c r="I217" s="95">
        <v>818.1</v>
      </c>
      <c r="J217" s="100"/>
    </row>
    <row r="218" spans="1:10" s="9" customFormat="1" ht="60">
      <c r="A218" s="37" t="s">
        <v>290</v>
      </c>
      <c r="B218" s="18" t="s">
        <v>57</v>
      </c>
      <c r="C218" s="18" t="s">
        <v>25</v>
      </c>
      <c r="D218" s="18" t="s">
        <v>22</v>
      </c>
      <c r="E218" s="18" t="s">
        <v>257</v>
      </c>
      <c r="F218" s="18"/>
      <c r="G218" s="39">
        <f t="shared" si="21"/>
        <v>0</v>
      </c>
      <c r="H218" s="27">
        <f>H219</f>
        <v>125.1</v>
      </c>
      <c r="I218" s="27">
        <f>I219</f>
        <v>125.1</v>
      </c>
      <c r="J218" s="100"/>
    </row>
    <row r="219" spans="1:10" s="9" customFormat="1" ht="45" customHeight="1">
      <c r="A219" s="37" t="s">
        <v>87</v>
      </c>
      <c r="B219" s="18" t="s">
        <v>57</v>
      </c>
      <c r="C219" s="18" t="s">
        <v>25</v>
      </c>
      <c r="D219" s="18" t="s">
        <v>22</v>
      </c>
      <c r="E219" s="18" t="s">
        <v>257</v>
      </c>
      <c r="F219" s="18" t="s">
        <v>86</v>
      </c>
      <c r="G219" s="39">
        <f t="shared" si="21"/>
        <v>0</v>
      </c>
      <c r="H219" s="27">
        <v>125.1</v>
      </c>
      <c r="I219" s="95">
        <v>125.1</v>
      </c>
      <c r="J219" s="100"/>
    </row>
    <row r="220" spans="1:10" s="9" customFormat="1" ht="59.25" customHeight="1" hidden="1">
      <c r="A220" s="33" t="s">
        <v>253</v>
      </c>
      <c r="B220" s="18" t="s">
        <v>57</v>
      </c>
      <c r="C220" s="18" t="s">
        <v>25</v>
      </c>
      <c r="D220" s="18" t="s">
        <v>22</v>
      </c>
      <c r="E220" s="18" t="s">
        <v>252</v>
      </c>
      <c r="F220" s="18"/>
      <c r="G220" s="39">
        <f t="shared" si="21"/>
        <v>0</v>
      </c>
      <c r="H220" s="27">
        <f>H221</f>
        <v>0</v>
      </c>
      <c r="I220" s="27">
        <f>I221</f>
        <v>0</v>
      </c>
      <c r="J220" s="100"/>
    </row>
    <row r="221" spans="1:10" s="9" customFormat="1" ht="45" customHeight="1" hidden="1">
      <c r="A221" s="37" t="s">
        <v>87</v>
      </c>
      <c r="B221" s="18" t="s">
        <v>57</v>
      </c>
      <c r="C221" s="18" t="s">
        <v>25</v>
      </c>
      <c r="D221" s="18" t="s">
        <v>22</v>
      </c>
      <c r="E221" s="18" t="s">
        <v>252</v>
      </c>
      <c r="F221" s="18" t="s">
        <v>86</v>
      </c>
      <c r="G221" s="39">
        <f t="shared" si="21"/>
        <v>0</v>
      </c>
      <c r="H221" s="27"/>
      <c r="I221" s="95"/>
      <c r="J221" s="100"/>
    </row>
    <row r="222" spans="1:10" s="9" customFormat="1" ht="45" customHeight="1">
      <c r="A222" s="138" t="s">
        <v>327</v>
      </c>
      <c r="B222" s="8" t="s">
        <v>57</v>
      </c>
      <c r="C222" s="8" t="s">
        <v>25</v>
      </c>
      <c r="D222" s="8" t="s">
        <v>22</v>
      </c>
      <c r="E222" s="8" t="s">
        <v>195</v>
      </c>
      <c r="F222" s="18"/>
      <c r="G222" s="39">
        <f t="shared" si="21"/>
        <v>0</v>
      </c>
      <c r="H222" s="27">
        <f>H225+H223</f>
        <v>4632.799999999999</v>
      </c>
      <c r="I222" s="27">
        <f>I225+I223</f>
        <v>4632.799999999999</v>
      </c>
      <c r="J222" s="100"/>
    </row>
    <row r="223" spans="1:10" s="9" customFormat="1" ht="45" customHeight="1">
      <c r="A223" s="44" t="s">
        <v>235</v>
      </c>
      <c r="B223" s="8" t="s">
        <v>57</v>
      </c>
      <c r="C223" s="8" t="s">
        <v>25</v>
      </c>
      <c r="D223" s="8" t="s">
        <v>22</v>
      </c>
      <c r="E223" s="8" t="s">
        <v>196</v>
      </c>
      <c r="F223" s="18"/>
      <c r="G223" s="39">
        <f t="shared" si="21"/>
        <v>0</v>
      </c>
      <c r="H223" s="27">
        <f>H224</f>
        <v>992.9</v>
      </c>
      <c r="I223" s="27">
        <f>I224</f>
        <v>992.9</v>
      </c>
      <c r="J223" s="100"/>
    </row>
    <row r="224" spans="1:10" s="9" customFormat="1" ht="45" customHeight="1">
      <c r="A224" s="37" t="s">
        <v>87</v>
      </c>
      <c r="B224" s="8" t="s">
        <v>57</v>
      </c>
      <c r="C224" s="8" t="s">
        <v>25</v>
      </c>
      <c r="D224" s="8" t="s">
        <v>22</v>
      </c>
      <c r="E224" s="8" t="s">
        <v>196</v>
      </c>
      <c r="F224" s="18" t="s">
        <v>86</v>
      </c>
      <c r="G224" s="39">
        <f t="shared" si="21"/>
        <v>0</v>
      </c>
      <c r="H224" s="27">
        <v>992.9</v>
      </c>
      <c r="I224" s="27">
        <v>992.9</v>
      </c>
      <c r="J224" s="100"/>
    </row>
    <row r="225" spans="1:10" s="9" customFormat="1" ht="58.5" customHeight="1">
      <c r="A225" s="45" t="s">
        <v>291</v>
      </c>
      <c r="B225" s="18" t="s">
        <v>57</v>
      </c>
      <c r="C225" s="18" t="s">
        <v>25</v>
      </c>
      <c r="D225" s="18" t="s">
        <v>22</v>
      </c>
      <c r="E225" s="18" t="s">
        <v>263</v>
      </c>
      <c r="F225" s="18"/>
      <c r="G225" s="39">
        <f t="shared" si="21"/>
        <v>0</v>
      </c>
      <c r="H225" s="27">
        <f>H226+H230+H234</f>
        <v>3639.8999999999996</v>
      </c>
      <c r="I225" s="27">
        <f>I226+I230+I234</f>
        <v>3639.8999999999996</v>
      </c>
      <c r="J225" s="100"/>
    </row>
    <row r="226" spans="1:10" s="9" customFormat="1" ht="90">
      <c r="A226" s="45" t="s">
        <v>292</v>
      </c>
      <c r="B226" s="18" t="s">
        <v>57</v>
      </c>
      <c r="C226" s="18" t="s">
        <v>25</v>
      </c>
      <c r="D226" s="18" t="s">
        <v>22</v>
      </c>
      <c r="E226" s="18" t="s">
        <v>264</v>
      </c>
      <c r="F226" s="18"/>
      <c r="G226" s="39">
        <f t="shared" si="21"/>
        <v>0</v>
      </c>
      <c r="H226" s="27">
        <f>H227+H228+H229</f>
        <v>2658.7</v>
      </c>
      <c r="I226" s="27">
        <f>I227+I228+I229</f>
        <v>2658.7</v>
      </c>
      <c r="J226" s="100"/>
    </row>
    <row r="227" spans="1:10" s="9" customFormat="1" ht="15">
      <c r="A227" s="37" t="s">
        <v>208</v>
      </c>
      <c r="B227" s="18" t="s">
        <v>57</v>
      </c>
      <c r="C227" s="18" t="s">
        <v>25</v>
      </c>
      <c r="D227" s="18" t="s">
        <v>22</v>
      </c>
      <c r="E227" s="18" t="s">
        <v>264</v>
      </c>
      <c r="F227" s="18" t="s">
        <v>93</v>
      </c>
      <c r="G227" s="39">
        <f t="shared" si="21"/>
        <v>0</v>
      </c>
      <c r="H227" s="27">
        <v>2042</v>
      </c>
      <c r="I227" s="95">
        <v>2042</v>
      </c>
      <c r="J227" s="100"/>
    </row>
    <row r="228" spans="1:10" s="9" customFormat="1" ht="30" hidden="1">
      <c r="A228" s="37" t="s">
        <v>104</v>
      </c>
      <c r="B228" s="18" t="s">
        <v>57</v>
      </c>
      <c r="C228" s="18" t="s">
        <v>25</v>
      </c>
      <c r="D228" s="18" t="s">
        <v>22</v>
      </c>
      <c r="E228" s="18" t="s">
        <v>264</v>
      </c>
      <c r="F228" s="18" t="s">
        <v>103</v>
      </c>
      <c r="G228" s="39">
        <f t="shared" si="21"/>
        <v>0</v>
      </c>
      <c r="H228" s="27"/>
      <c r="I228" s="95"/>
      <c r="J228" s="100"/>
    </row>
    <row r="229" spans="1:10" s="9" customFormat="1" ht="46.5" customHeight="1">
      <c r="A229" s="37" t="s">
        <v>209</v>
      </c>
      <c r="B229" s="18" t="s">
        <v>57</v>
      </c>
      <c r="C229" s="18" t="s">
        <v>25</v>
      </c>
      <c r="D229" s="18" t="s">
        <v>22</v>
      </c>
      <c r="E229" s="18" t="s">
        <v>264</v>
      </c>
      <c r="F229" s="18" t="s">
        <v>133</v>
      </c>
      <c r="G229" s="39">
        <f t="shared" si="21"/>
        <v>0</v>
      </c>
      <c r="H229" s="27">
        <v>616.7</v>
      </c>
      <c r="I229" s="95">
        <v>616.7</v>
      </c>
      <c r="J229" s="100"/>
    </row>
    <row r="230" spans="1:10" s="9" customFormat="1" ht="90">
      <c r="A230" s="66" t="s">
        <v>293</v>
      </c>
      <c r="B230" s="18" t="s">
        <v>57</v>
      </c>
      <c r="C230" s="18" t="s">
        <v>25</v>
      </c>
      <c r="D230" s="18" t="s">
        <v>22</v>
      </c>
      <c r="E230" s="18" t="s">
        <v>265</v>
      </c>
      <c r="F230" s="18"/>
      <c r="G230" s="39">
        <f t="shared" si="21"/>
        <v>0</v>
      </c>
      <c r="H230" s="27">
        <f>H231+H232+H233</f>
        <v>948.1</v>
      </c>
      <c r="I230" s="27">
        <f>I231+I232+I233</f>
        <v>948.1</v>
      </c>
      <c r="J230" s="100"/>
    </row>
    <row r="231" spans="1:10" s="9" customFormat="1" ht="15">
      <c r="A231" s="37" t="s">
        <v>208</v>
      </c>
      <c r="B231" s="18" t="s">
        <v>57</v>
      </c>
      <c r="C231" s="18" t="s">
        <v>25</v>
      </c>
      <c r="D231" s="18" t="s">
        <v>22</v>
      </c>
      <c r="E231" s="18" t="s">
        <v>265</v>
      </c>
      <c r="F231" s="18" t="s">
        <v>93</v>
      </c>
      <c r="G231" s="39">
        <f t="shared" si="21"/>
        <v>0</v>
      </c>
      <c r="H231" s="27">
        <v>728.2</v>
      </c>
      <c r="I231" s="95">
        <v>728.2</v>
      </c>
      <c r="J231" s="100"/>
    </row>
    <row r="232" spans="1:10" s="9" customFormat="1" ht="30" hidden="1">
      <c r="A232" s="37" t="s">
        <v>104</v>
      </c>
      <c r="B232" s="18" t="s">
        <v>57</v>
      </c>
      <c r="C232" s="18" t="s">
        <v>25</v>
      </c>
      <c r="D232" s="18" t="s">
        <v>22</v>
      </c>
      <c r="E232" s="18" t="s">
        <v>265</v>
      </c>
      <c r="F232" s="18" t="s">
        <v>103</v>
      </c>
      <c r="G232" s="39">
        <f t="shared" si="21"/>
        <v>0</v>
      </c>
      <c r="H232" s="27"/>
      <c r="I232" s="95"/>
      <c r="J232" s="100"/>
    </row>
    <row r="233" spans="1:10" s="9" customFormat="1" ht="46.5" customHeight="1">
      <c r="A233" s="37" t="s">
        <v>209</v>
      </c>
      <c r="B233" s="18" t="s">
        <v>57</v>
      </c>
      <c r="C233" s="18" t="s">
        <v>25</v>
      </c>
      <c r="D233" s="18" t="s">
        <v>22</v>
      </c>
      <c r="E233" s="18" t="s">
        <v>265</v>
      </c>
      <c r="F233" s="18" t="s">
        <v>133</v>
      </c>
      <c r="G233" s="39">
        <f t="shared" si="21"/>
        <v>0</v>
      </c>
      <c r="H233" s="27">
        <v>219.9</v>
      </c>
      <c r="I233" s="95">
        <v>219.9</v>
      </c>
      <c r="J233" s="100"/>
    </row>
    <row r="234" spans="1:10" s="9" customFormat="1" ht="74.25" customHeight="1">
      <c r="A234" s="66" t="s">
        <v>294</v>
      </c>
      <c r="B234" s="18" t="s">
        <v>57</v>
      </c>
      <c r="C234" s="18" t="s">
        <v>25</v>
      </c>
      <c r="D234" s="18" t="s">
        <v>22</v>
      </c>
      <c r="E234" s="18" t="s">
        <v>266</v>
      </c>
      <c r="F234" s="18"/>
      <c r="G234" s="39">
        <f t="shared" si="21"/>
        <v>0</v>
      </c>
      <c r="H234" s="27">
        <f>H235</f>
        <v>33.1</v>
      </c>
      <c r="I234" s="27">
        <f>I235</f>
        <v>33.1</v>
      </c>
      <c r="J234" s="100"/>
    </row>
    <row r="235" spans="1:10" s="9" customFormat="1" ht="46.5" customHeight="1">
      <c r="A235" s="44" t="s">
        <v>87</v>
      </c>
      <c r="B235" s="18" t="s">
        <v>57</v>
      </c>
      <c r="C235" s="18" t="s">
        <v>25</v>
      </c>
      <c r="D235" s="18" t="s">
        <v>22</v>
      </c>
      <c r="E235" s="18" t="s">
        <v>266</v>
      </c>
      <c r="F235" s="18" t="s">
        <v>86</v>
      </c>
      <c r="G235" s="39">
        <f t="shared" si="21"/>
        <v>0</v>
      </c>
      <c r="H235" s="27">
        <v>33.1</v>
      </c>
      <c r="I235" s="95">
        <v>33.1</v>
      </c>
      <c r="J235" s="100"/>
    </row>
    <row r="236" spans="1:10" s="5" customFormat="1" ht="27.75" customHeight="1" hidden="1">
      <c r="A236" s="80" t="s">
        <v>92</v>
      </c>
      <c r="B236" s="8" t="s">
        <v>57</v>
      </c>
      <c r="C236" s="8" t="s">
        <v>25</v>
      </c>
      <c r="D236" s="8" t="s">
        <v>22</v>
      </c>
      <c r="E236" s="8" t="s">
        <v>140</v>
      </c>
      <c r="F236" s="8"/>
      <c r="G236" s="39">
        <f>H236-I236</f>
        <v>0</v>
      </c>
      <c r="H236" s="26">
        <f>H237</f>
        <v>0</v>
      </c>
      <c r="I236" s="26">
        <f>I237</f>
        <v>0</v>
      </c>
      <c r="J236" s="98"/>
    </row>
    <row r="237" spans="1:10" s="5" customFormat="1" ht="75" hidden="1">
      <c r="A237" s="45" t="s">
        <v>221</v>
      </c>
      <c r="B237" s="8" t="s">
        <v>57</v>
      </c>
      <c r="C237" s="8" t="s">
        <v>25</v>
      </c>
      <c r="D237" s="8" t="s">
        <v>22</v>
      </c>
      <c r="E237" s="8" t="s">
        <v>220</v>
      </c>
      <c r="F237" s="8"/>
      <c r="G237" s="39">
        <f>H237-I237</f>
        <v>0</v>
      </c>
      <c r="H237" s="26">
        <f>H238+H239</f>
        <v>0</v>
      </c>
      <c r="I237" s="26">
        <f>I238+I239</f>
        <v>0</v>
      </c>
      <c r="J237" s="98"/>
    </row>
    <row r="238" spans="1:10" s="5" customFormat="1" ht="15" hidden="1">
      <c r="A238" s="37" t="s">
        <v>208</v>
      </c>
      <c r="B238" s="8" t="s">
        <v>57</v>
      </c>
      <c r="C238" s="8" t="s">
        <v>25</v>
      </c>
      <c r="D238" s="8" t="s">
        <v>22</v>
      </c>
      <c r="E238" s="8" t="s">
        <v>220</v>
      </c>
      <c r="F238" s="8" t="s">
        <v>93</v>
      </c>
      <c r="G238" s="39">
        <f>H238-I238</f>
        <v>0</v>
      </c>
      <c r="H238" s="26"/>
      <c r="I238" s="92"/>
      <c r="J238" s="98"/>
    </row>
    <row r="239" spans="1:10" s="5" customFormat="1" ht="45.75" customHeight="1" hidden="1">
      <c r="A239" s="37" t="s">
        <v>209</v>
      </c>
      <c r="B239" s="8" t="s">
        <v>57</v>
      </c>
      <c r="C239" s="8" t="s">
        <v>25</v>
      </c>
      <c r="D239" s="8" t="s">
        <v>22</v>
      </c>
      <c r="E239" s="8" t="s">
        <v>220</v>
      </c>
      <c r="F239" s="8" t="s">
        <v>133</v>
      </c>
      <c r="G239" s="39"/>
      <c r="H239" s="26"/>
      <c r="I239" s="92"/>
      <c r="J239" s="98"/>
    </row>
    <row r="240" spans="1:10" s="9" customFormat="1" ht="15" customHeight="1">
      <c r="A240" s="36" t="s">
        <v>28</v>
      </c>
      <c r="B240" s="7" t="s">
        <v>57</v>
      </c>
      <c r="C240" s="7" t="s">
        <v>25</v>
      </c>
      <c r="D240" s="7" t="s">
        <v>27</v>
      </c>
      <c r="E240" s="7"/>
      <c r="F240" s="7"/>
      <c r="G240" s="39">
        <f aca="true" t="shared" si="22" ref="G240:G245">H240-I240</f>
        <v>0</v>
      </c>
      <c r="H240" s="25">
        <f>H246+H269+H241</f>
        <v>106692.14000000001</v>
      </c>
      <c r="I240" s="25">
        <f>I246+I269+I241</f>
        <v>106692.14000000001</v>
      </c>
      <c r="J240" s="108"/>
    </row>
    <row r="241" spans="1:10" s="9" customFormat="1" ht="28.5" hidden="1">
      <c r="A241" s="121" t="s">
        <v>319</v>
      </c>
      <c r="B241" s="18" t="s">
        <v>57</v>
      </c>
      <c r="C241" s="18" t="s">
        <v>25</v>
      </c>
      <c r="D241" s="18" t="s">
        <v>27</v>
      </c>
      <c r="E241" s="18" t="s">
        <v>188</v>
      </c>
      <c r="F241" s="18"/>
      <c r="G241" s="39">
        <f t="shared" si="22"/>
        <v>0</v>
      </c>
      <c r="H241" s="27">
        <f aca="true" t="shared" si="23" ref="H241:I244">H242</f>
        <v>0</v>
      </c>
      <c r="I241" s="25">
        <f t="shared" si="23"/>
        <v>0</v>
      </c>
      <c r="J241" s="108"/>
    </row>
    <row r="242" spans="1:10" s="9" customFormat="1" ht="90" hidden="1">
      <c r="A242" s="44" t="s">
        <v>273</v>
      </c>
      <c r="B242" s="18" t="s">
        <v>57</v>
      </c>
      <c r="C242" s="18" t="s">
        <v>25</v>
      </c>
      <c r="D242" s="18" t="s">
        <v>27</v>
      </c>
      <c r="E242" s="18" t="s">
        <v>275</v>
      </c>
      <c r="F242" s="18"/>
      <c r="G242" s="39">
        <f t="shared" si="22"/>
        <v>0</v>
      </c>
      <c r="H242" s="27">
        <f t="shared" si="23"/>
        <v>0</v>
      </c>
      <c r="I242" s="27">
        <f t="shared" si="23"/>
        <v>0</v>
      </c>
      <c r="J242" s="108"/>
    </row>
    <row r="243" spans="1:10" s="9" customFormat="1" ht="57" customHeight="1" hidden="1">
      <c r="A243" s="44" t="s">
        <v>274</v>
      </c>
      <c r="B243" s="18" t="s">
        <v>57</v>
      </c>
      <c r="C243" s="18" t="s">
        <v>25</v>
      </c>
      <c r="D243" s="18" t="s">
        <v>27</v>
      </c>
      <c r="E243" s="18" t="s">
        <v>276</v>
      </c>
      <c r="F243" s="18"/>
      <c r="G243" s="39">
        <f t="shared" si="22"/>
        <v>0</v>
      </c>
      <c r="H243" s="27">
        <f t="shared" si="23"/>
        <v>0</v>
      </c>
      <c r="I243" s="27">
        <f t="shared" si="23"/>
        <v>0</v>
      </c>
      <c r="J243" s="108"/>
    </row>
    <row r="244" spans="1:10" s="9" customFormat="1" ht="60" hidden="1">
      <c r="A244" s="44" t="s">
        <v>295</v>
      </c>
      <c r="B244" s="18" t="s">
        <v>57</v>
      </c>
      <c r="C244" s="18" t="s">
        <v>25</v>
      </c>
      <c r="D244" s="18" t="s">
        <v>27</v>
      </c>
      <c r="E244" s="18" t="s">
        <v>277</v>
      </c>
      <c r="F244" s="18"/>
      <c r="G244" s="39">
        <f t="shared" si="22"/>
        <v>0</v>
      </c>
      <c r="H244" s="27">
        <f t="shared" si="23"/>
        <v>0</v>
      </c>
      <c r="I244" s="27">
        <f t="shared" si="23"/>
        <v>0</v>
      </c>
      <c r="J244" s="108"/>
    </row>
    <row r="245" spans="1:10" s="9" customFormat="1" ht="45" hidden="1">
      <c r="A245" s="44" t="s">
        <v>87</v>
      </c>
      <c r="B245" s="18" t="s">
        <v>57</v>
      </c>
      <c r="C245" s="18" t="s">
        <v>25</v>
      </c>
      <c r="D245" s="18" t="s">
        <v>27</v>
      </c>
      <c r="E245" s="18" t="s">
        <v>277</v>
      </c>
      <c r="F245" s="18" t="s">
        <v>86</v>
      </c>
      <c r="G245" s="39">
        <f t="shared" si="22"/>
        <v>0</v>
      </c>
      <c r="H245" s="27"/>
      <c r="I245" s="25"/>
      <c r="J245" s="108"/>
    </row>
    <row r="246" spans="1:10" s="5" customFormat="1" ht="45" customHeight="1">
      <c r="A246" s="138" t="s">
        <v>328</v>
      </c>
      <c r="B246" s="8" t="s">
        <v>57</v>
      </c>
      <c r="C246" s="8" t="s">
        <v>25</v>
      </c>
      <c r="D246" s="8" t="s">
        <v>27</v>
      </c>
      <c r="E246" s="8" t="s">
        <v>195</v>
      </c>
      <c r="F246" s="8"/>
      <c r="G246" s="39">
        <f>H246-I246</f>
        <v>0</v>
      </c>
      <c r="H246" s="26">
        <f>H247+H256+H267</f>
        <v>101300.14000000001</v>
      </c>
      <c r="I246" s="26">
        <f>I247+I256+I267</f>
        <v>101300.14000000001</v>
      </c>
      <c r="J246" s="97"/>
    </row>
    <row r="247" spans="1:10" s="5" customFormat="1" ht="30">
      <c r="A247" s="44" t="s">
        <v>235</v>
      </c>
      <c r="B247" s="8" t="s">
        <v>57</v>
      </c>
      <c r="C247" s="8" t="s">
        <v>25</v>
      </c>
      <c r="D247" s="8" t="s">
        <v>27</v>
      </c>
      <c r="E247" s="8" t="s">
        <v>196</v>
      </c>
      <c r="F247" s="8"/>
      <c r="G247" s="39">
        <f>H247-I247</f>
        <v>0</v>
      </c>
      <c r="H247" s="26">
        <f>H249+H251+H253+H254+H252+H248+H250+H255</f>
        <v>15319.34</v>
      </c>
      <c r="I247" s="26">
        <f>I249+I251+I253+I254+I252+I248+I250+I255</f>
        <v>15319.34</v>
      </c>
      <c r="J247" s="97"/>
    </row>
    <row r="248" spans="1:10" s="5" customFormat="1" ht="15">
      <c r="A248" s="37" t="s">
        <v>208</v>
      </c>
      <c r="B248" s="8" t="s">
        <v>60</v>
      </c>
      <c r="C248" s="8" t="s">
        <v>25</v>
      </c>
      <c r="D248" s="8" t="s">
        <v>27</v>
      </c>
      <c r="E248" s="8" t="s">
        <v>196</v>
      </c>
      <c r="F248" s="8" t="s">
        <v>93</v>
      </c>
      <c r="G248" s="39">
        <f>H248-I248</f>
        <v>0</v>
      </c>
      <c r="H248" s="26">
        <v>391.5</v>
      </c>
      <c r="I248" s="92">
        <v>391.5</v>
      </c>
      <c r="J248" s="97"/>
    </row>
    <row r="249" spans="1:10" s="5" customFormat="1" ht="30" hidden="1">
      <c r="A249" s="44" t="s">
        <v>104</v>
      </c>
      <c r="B249" s="8" t="s">
        <v>57</v>
      </c>
      <c r="C249" s="8" t="s">
        <v>25</v>
      </c>
      <c r="D249" s="8" t="s">
        <v>27</v>
      </c>
      <c r="E249" s="8" t="s">
        <v>196</v>
      </c>
      <c r="F249" s="8" t="s">
        <v>103</v>
      </c>
      <c r="G249" s="39">
        <f aca="true" t="shared" si="24" ref="G249:G255">H249-I249</f>
        <v>0</v>
      </c>
      <c r="H249" s="26"/>
      <c r="I249" s="92"/>
      <c r="J249" s="98"/>
    </row>
    <row r="250" spans="1:10" s="5" customFormat="1" ht="45.75" customHeight="1">
      <c r="A250" s="37" t="s">
        <v>209</v>
      </c>
      <c r="B250" s="8" t="s">
        <v>57</v>
      </c>
      <c r="C250" s="8" t="s">
        <v>25</v>
      </c>
      <c r="D250" s="8" t="s">
        <v>27</v>
      </c>
      <c r="E250" s="8" t="s">
        <v>196</v>
      </c>
      <c r="F250" s="8" t="s">
        <v>133</v>
      </c>
      <c r="G250" s="39">
        <f t="shared" si="24"/>
        <v>0</v>
      </c>
      <c r="H250" s="26">
        <v>118.3</v>
      </c>
      <c r="I250" s="92">
        <v>118.3</v>
      </c>
      <c r="J250" s="98"/>
    </row>
    <row r="251" spans="1:10" s="5" customFormat="1" ht="45">
      <c r="A251" s="44" t="s">
        <v>87</v>
      </c>
      <c r="B251" s="8" t="s">
        <v>57</v>
      </c>
      <c r="C251" s="8" t="s">
        <v>25</v>
      </c>
      <c r="D251" s="8" t="s">
        <v>27</v>
      </c>
      <c r="E251" s="8" t="s">
        <v>196</v>
      </c>
      <c r="F251" s="8" t="s">
        <v>86</v>
      </c>
      <c r="G251" s="39">
        <f t="shared" si="24"/>
        <v>0</v>
      </c>
      <c r="H251" s="120">
        <v>14809.54</v>
      </c>
      <c r="I251" s="120">
        <v>14809.54</v>
      </c>
      <c r="J251" s="98"/>
    </row>
    <row r="252" spans="1:10" s="5" customFormat="1" ht="45" hidden="1">
      <c r="A252" s="44" t="s">
        <v>242</v>
      </c>
      <c r="B252" s="8" t="s">
        <v>60</v>
      </c>
      <c r="C252" s="8" t="s">
        <v>25</v>
      </c>
      <c r="D252" s="8" t="s">
        <v>27</v>
      </c>
      <c r="E252" s="8" t="s">
        <v>196</v>
      </c>
      <c r="F252" s="8" t="s">
        <v>98</v>
      </c>
      <c r="G252" s="39">
        <f t="shared" si="24"/>
        <v>0</v>
      </c>
      <c r="H252" s="120"/>
      <c r="I252" s="120"/>
      <c r="J252" s="98"/>
    </row>
    <row r="253" spans="1:10" s="5" customFormat="1" ht="30" hidden="1">
      <c r="A253" s="44" t="s">
        <v>108</v>
      </c>
      <c r="B253" s="8" t="s">
        <v>57</v>
      </c>
      <c r="C253" s="8" t="s">
        <v>25</v>
      </c>
      <c r="D253" s="8" t="s">
        <v>27</v>
      </c>
      <c r="E253" s="8" t="s">
        <v>196</v>
      </c>
      <c r="F253" s="8" t="s">
        <v>106</v>
      </c>
      <c r="G253" s="39">
        <f t="shared" si="24"/>
        <v>0</v>
      </c>
      <c r="H253" s="120"/>
      <c r="I253" s="120"/>
      <c r="J253" s="98"/>
    </row>
    <row r="254" spans="1:10" s="5" customFormat="1" ht="15" hidden="1">
      <c r="A254" s="45" t="s">
        <v>109</v>
      </c>
      <c r="B254" s="8" t="s">
        <v>57</v>
      </c>
      <c r="C254" s="8" t="s">
        <v>25</v>
      </c>
      <c r="D254" s="8" t="s">
        <v>27</v>
      </c>
      <c r="E254" s="8" t="s">
        <v>196</v>
      </c>
      <c r="F254" s="63" t="s">
        <v>107</v>
      </c>
      <c r="G254" s="39">
        <f t="shared" si="24"/>
        <v>0</v>
      </c>
      <c r="H254" s="120"/>
      <c r="I254" s="120"/>
      <c r="J254" s="98"/>
    </row>
    <row r="255" spans="1:10" s="5" customFormat="1" ht="15" hidden="1">
      <c r="A255" s="45" t="s">
        <v>230</v>
      </c>
      <c r="B255" s="8" t="s">
        <v>57</v>
      </c>
      <c r="C255" s="8" t="s">
        <v>25</v>
      </c>
      <c r="D255" s="8" t="s">
        <v>27</v>
      </c>
      <c r="E255" s="8" t="s">
        <v>196</v>
      </c>
      <c r="F255" s="63" t="s">
        <v>228</v>
      </c>
      <c r="G255" s="39">
        <f t="shared" si="24"/>
        <v>0</v>
      </c>
      <c r="H255" s="120"/>
      <c r="I255" s="120"/>
      <c r="J255" s="98"/>
    </row>
    <row r="256" spans="1:10" s="9" customFormat="1" ht="75" customHeight="1">
      <c r="A256" s="161" t="s">
        <v>296</v>
      </c>
      <c r="B256" s="18" t="s">
        <v>57</v>
      </c>
      <c r="C256" s="18" t="s">
        <v>25</v>
      </c>
      <c r="D256" s="18" t="s">
        <v>27</v>
      </c>
      <c r="E256" s="18" t="s">
        <v>197</v>
      </c>
      <c r="F256" s="18"/>
      <c r="G256" s="39">
        <f aca="true" t="shared" si="25" ref="G256:G268">H256-I256</f>
        <v>0</v>
      </c>
      <c r="H256" s="27">
        <f>H257+H261+H265</f>
        <v>85980.80000000002</v>
      </c>
      <c r="I256" s="27">
        <f>I257+I261+I265</f>
        <v>85980.80000000002</v>
      </c>
      <c r="J256" s="100"/>
    </row>
    <row r="257" spans="1:10" s="9" customFormat="1" ht="60">
      <c r="A257" s="45" t="s">
        <v>297</v>
      </c>
      <c r="B257" s="18" t="s">
        <v>57</v>
      </c>
      <c r="C257" s="18" t="s">
        <v>25</v>
      </c>
      <c r="D257" s="18" t="s">
        <v>27</v>
      </c>
      <c r="E257" s="18" t="s">
        <v>258</v>
      </c>
      <c r="F257" s="18"/>
      <c r="G257" s="39">
        <f t="shared" si="25"/>
        <v>0</v>
      </c>
      <c r="H257" s="27">
        <f>H259+H260+H258</f>
        <v>64786.600000000006</v>
      </c>
      <c r="I257" s="27">
        <f>I259+I260+I258</f>
        <v>64786.600000000006</v>
      </c>
      <c r="J257" s="100"/>
    </row>
    <row r="258" spans="1:10" s="9" customFormat="1" ht="15">
      <c r="A258" s="37" t="s">
        <v>208</v>
      </c>
      <c r="B258" s="18" t="s">
        <v>57</v>
      </c>
      <c r="C258" s="18" t="s">
        <v>25</v>
      </c>
      <c r="D258" s="18" t="s">
        <v>27</v>
      </c>
      <c r="E258" s="18" t="s">
        <v>258</v>
      </c>
      <c r="F258" s="18" t="s">
        <v>93</v>
      </c>
      <c r="G258" s="39">
        <f t="shared" si="25"/>
        <v>0</v>
      </c>
      <c r="H258" s="27">
        <v>49759.3</v>
      </c>
      <c r="I258" s="95">
        <v>49759.3</v>
      </c>
      <c r="J258" s="100"/>
    </row>
    <row r="259" spans="1:10" s="9" customFormat="1" ht="30" hidden="1">
      <c r="A259" s="37" t="s">
        <v>104</v>
      </c>
      <c r="B259" s="18" t="s">
        <v>57</v>
      </c>
      <c r="C259" s="18" t="s">
        <v>25</v>
      </c>
      <c r="D259" s="18" t="s">
        <v>27</v>
      </c>
      <c r="E259" s="18" t="s">
        <v>258</v>
      </c>
      <c r="F259" s="18" t="s">
        <v>103</v>
      </c>
      <c r="G259" s="39">
        <f t="shared" si="25"/>
        <v>0</v>
      </c>
      <c r="H259" s="27"/>
      <c r="I259" s="95"/>
      <c r="J259" s="100"/>
    </row>
    <row r="260" spans="1:10" s="9" customFormat="1" ht="46.5" customHeight="1">
      <c r="A260" s="37" t="s">
        <v>209</v>
      </c>
      <c r="B260" s="18" t="s">
        <v>57</v>
      </c>
      <c r="C260" s="18" t="s">
        <v>25</v>
      </c>
      <c r="D260" s="18" t="s">
        <v>27</v>
      </c>
      <c r="E260" s="18" t="s">
        <v>258</v>
      </c>
      <c r="F260" s="18" t="s">
        <v>133</v>
      </c>
      <c r="G260" s="39">
        <f t="shared" si="25"/>
        <v>0</v>
      </c>
      <c r="H260" s="27">
        <v>15027.3</v>
      </c>
      <c r="I260" s="95">
        <v>15027.3</v>
      </c>
      <c r="J260" s="100"/>
    </row>
    <row r="261" spans="1:10" s="9" customFormat="1" ht="60">
      <c r="A261" s="66" t="s">
        <v>298</v>
      </c>
      <c r="B261" s="18" t="s">
        <v>57</v>
      </c>
      <c r="C261" s="18" t="s">
        <v>25</v>
      </c>
      <c r="D261" s="18" t="s">
        <v>27</v>
      </c>
      <c r="E261" s="18" t="s">
        <v>259</v>
      </c>
      <c r="F261" s="18"/>
      <c r="G261" s="39">
        <f t="shared" si="25"/>
        <v>0</v>
      </c>
      <c r="H261" s="27">
        <f>H262+H263+H264</f>
        <v>19462.6</v>
      </c>
      <c r="I261" s="27">
        <f>I262+I263+I264</f>
        <v>19462.6</v>
      </c>
      <c r="J261" s="100"/>
    </row>
    <row r="262" spans="1:10" s="9" customFormat="1" ht="15">
      <c r="A262" s="37" t="s">
        <v>208</v>
      </c>
      <c r="B262" s="18" t="s">
        <v>57</v>
      </c>
      <c r="C262" s="18" t="s">
        <v>25</v>
      </c>
      <c r="D262" s="18" t="s">
        <v>27</v>
      </c>
      <c r="E262" s="18" t="s">
        <v>259</v>
      </c>
      <c r="F262" s="18" t="s">
        <v>93</v>
      </c>
      <c r="G262" s="39">
        <f t="shared" si="25"/>
        <v>0</v>
      </c>
      <c r="H262" s="27">
        <v>14948.2</v>
      </c>
      <c r="I262" s="95">
        <v>14948.2</v>
      </c>
      <c r="J262" s="100"/>
    </row>
    <row r="263" spans="1:10" s="9" customFormat="1" ht="30" hidden="1">
      <c r="A263" s="37" t="s">
        <v>104</v>
      </c>
      <c r="B263" s="18" t="s">
        <v>57</v>
      </c>
      <c r="C263" s="18" t="s">
        <v>25</v>
      </c>
      <c r="D263" s="18" t="s">
        <v>27</v>
      </c>
      <c r="E263" s="18" t="s">
        <v>259</v>
      </c>
      <c r="F263" s="18" t="s">
        <v>103</v>
      </c>
      <c r="G263" s="39">
        <f t="shared" si="25"/>
        <v>0</v>
      </c>
      <c r="H263" s="27"/>
      <c r="I263" s="95"/>
      <c r="J263" s="100"/>
    </row>
    <row r="264" spans="1:10" s="9" customFormat="1" ht="46.5" customHeight="1">
      <c r="A264" s="37" t="s">
        <v>209</v>
      </c>
      <c r="B264" s="18" t="s">
        <v>57</v>
      </c>
      <c r="C264" s="18" t="s">
        <v>25</v>
      </c>
      <c r="D264" s="18" t="s">
        <v>27</v>
      </c>
      <c r="E264" s="18" t="s">
        <v>259</v>
      </c>
      <c r="F264" s="18" t="s">
        <v>133</v>
      </c>
      <c r="G264" s="39">
        <f t="shared" si="25"/>
        <v>0</v>
      </c>
      <c r="H264" s="27">
        <v>4514.4</v>
      </c>
      <c r="I264" s="95">
        <v>4514.4</v>
      </c>
      <c r="J264" s="100"/>
    </row>
    <row r="265" spans="1:10" s="9" customFormat="1" ht="60">
      <c r="A265" s="66" t="s">
        <v>299</v>
      </c>
      <c r="B265" s="18" t="s">
        <v>57</v>
      </c>
      <c r="C265" s="18" t="s">
        <v>25</v>
      </c>
      <c r="D265" s="18" t="s">
        <v>27</v>
      </c>
      <c r="E265" s="18" t="s">
        <v>260</v>
      </c>
      <c r="F265" s="18"/>
      <c r="G265" s="39">
        <f t="shared" si="25"/>
        <v>0</v>
      </c>
      <c r="H265" s="27">
        <f>H266</f>
        <v>1731.6</v>
      </c>
      <c r="I265" s="27">
        <f>I266</f>
        <v>1731.6</v>
      </c>
      <c r="J265" s="100"/>
    </row>
    <row r="266" spans="1:10" s="9" customFormat="1" ht="46.5" customHeight="1">
      <c r="A266" s="44" t="s">
        <v>87</v>
      </c>
      <c r="B266" s="18" t="s">
        <v>57</v>
      </c>
      <c r="C266" s="18" t="s">
        <v>25</v>
      </c>
      <c r="D266" s="18" t="s">
        <v>27</v>
      </c>
      <c r="E266" s="18" t="s">
        <v>260</v>
      </c>
      <c r="F266" s="18" t="s">
        <v>86</v>
      </c>
      <c r="G266" s="39">
        <f t="shared" si="25"/>
        <v>0</v>
      </c>
      <c r="H266" s="27">
        <v>1731.6</v>
      </c>
      <c r="I266" s="95">
        <v>1731.6</v>
      </c>
      <c r="J266" s="100"/>
    </row>
    <row r="267" spans="1:10" s="9" customFormat="1" ht="60" hidden="1">
      <c r="A267" s="33" t="s">
        <v>300</v>
      </c>
      <c r="B267" s="18" t="s">
        <v>57</v>
      </c>
      <c r="C267" s="18" t="s">
        <v>25</v>
      </c>
      <c r="D267" s="18" t="s">
        <v>27</v>
      </c>
      <c r="E267" s="18" t="s">
        <v>338</v>
      </c>
      <c r="F267" s="18"/>
      <c r="G267" s="39">
        <f t="shared" si="25"/>
        <v>0</v>
      </c>
      <c r="H267" s="27">
        <f>H268</f>
        <v>0</v>
      </c>
      <c r="I267" s="27">
        <f>I268</f>
        <v>0</v>
      </c>
      <c r="J267" s="153"/>
    </row>
    <row r="268" spans="1:10" s="9" customFormat="1" ht="45" hidden="1">
      <c r="A268" s="37" t="s">
        <v>87</v>
      </c>
      <c r="B268" s="18" t="s">
        <v>57</v>
      </c>
      <c r="C268" s="18" t="s">
        <v>25</v>
      </c>
      <c r="D268" s="18" t="s">
        <v>27</v>
      </c>
      <c r="E268" s="18" t="s">
        <v>338</v>
      </c>
      <c r="F268" s="18" t="s">
        <v>86</v>
      </c>
      <c r="G268" s="39">
        <f t="shared" si="25"/>
        <v>0</v>
      </c>
      <c r="H268" s="27"/>
      <c r="I268" s="27"/>
      <c r="J268" s="153"/>
    </row>
    <row r="269" spans="1:10" s="5" customFormat="1" ht="30">
      <c r="A269" s="80" t="s">
        <v>92</v>
      </c>
      <c r="B269" s="8" t="s">
        <v>57</v>
      </c>
      <c r="C269" s="8" t="s">
        <v>25</v>
      </c>
      <c r="D269" s="8" t="s">
        <v>27</v>
      </c>
      <c r="E269" s="8" t="s">
        <v>140</v>
      </c>
      <c r="F269" s="63"/>
      <c r="G269" s="39">
        <f aca="true" t="shared" si="26" ref="G269:G301">H269-I269</f>
        <v>0</v>
      </c>
      <c r="H269" s="26">
        <f>H274+H270+H272</f>
        <v>5392</v>
      </c>
      <c r="I269" s="26">
        <f>I274+I270+I272</f>
        <v>5392</v>
      </c>
      <c r="J269" s="98"/>
    </row>
    <row r="270" spans="1:10" s="9" customFormat="1" ht="48.75" customHeight="1">
      <c r="A270" s="45" t="s">
        <v>301</v>
      </c>
      <c r="B270" s="18" t="s">
        <v>57</v>
      </c>
      <c r="C270" s="18" t="s">
        <v>25</v>
      </c>
      <c r="D270" s="18" t="s">
        <v>27</v>
      </c>
      <c r="E270" s="18" t="s">
        <v>200</v>
      </c>
      <c r="F270" s="18"/>
      <c r="G270" s="39">
        <f t="shared" si="26"/>
        <v>0</v>
      </c>
      <c r="H270" s="27">
        <f>H271</f>
        <v>3672</v>
      </c>
      <c r="I270" s="27">
        <f>I271</f>
        <v>3672</v>
      </c>
      <c r="J270" s="100"/>
    </row>
    <row r="271" spans="1:10" s="9" customFormat="1" ht="30">
      <c r="A271" s="37" t="s">
        <v>240</v>
      </c>
      <c r="B271" s="18" t="s">
        <v>57</v>
      </c>
      <c r="C271" s="18" t="s">
        <v>25</v>
      </c>
      <c r="D271" s="18" t="s">
        <v>27</v>
      </c>
      <c r="E271" s="18" t="s">
        <v>200</v>
      </c>
      <c r="F271" s="18" t="s">
        <v>241</v>
      </c>
      <c r="G271" s="39">
        <f t="shared" si="26"/>
        <v>0</v>
      </c>
      <c r="H271" s="27">
        <v>3672</v>
      </c>
      <c r="I271" s="95">
        <v>3672</v>
      </c>
      <c r="J271" s="100"/>
    </row>
    <row r="272" spans="1:11" s="5" customFormat="1" ht="91.5" customHeight="1">
      <c r="A272" s="44" t="s">
        <v>217</v>
      </c>
      <c r="B272" s="14" t="s">
        <v>57</v>
      </c>
      <c r="C272" s="14" t="s">
        <v>25</v>
      </c>
      <c r="D272" s="14" t="s">
        <v>27</v>
      </c>
      <c r="E272" s="14" t="s">
        <v>172</v>
      </c>
      <c r="F272" s="14"/>
      <c r="G272" s="39">
        <f t="shared" si="26"/>
        <v>0</v>
      </c>
      <c r="H272" s="27">
        <f>H273</f>
        <v>1720</v>
      </c>
      <c r="I272" s="95">
        <f>I273</f>
        <v>1720</v>
      </c>
      <c r="J272" s="98"/>
      <c r="K272" s="28"/>
    </row>
    <row r="273" spans="1:11" s="5" customFormat="1" ht="15">
      <c r="A273" s="44" t="s">
        <v>16</v>
      </c>
      <c r="B273" s="14" t="s">
        <v>57</v>
      </c>
      <c r="C273" s="14" t="s">
        <v>25</v>
      </c>
      <c r="D273" s="14" t="s">
        <v>27</v>
      </c>
      <c r="E273" s="14" t="s">
        <v>172</v>
      </c>
      <c r="F273" s="14" t="s">
        <v>96</v>
      </c>
      <c r="G273" s="39">
        <f t="shared" si="26"/>
        <v>0</v>
      </c>
      <c r="H273" s="27">
        <v>1720</v>
      </c>
      <c r="I273" s="95">
        <v>1720</v>
      </c>
      <c r="J273" s="98"/>
      <c r="K273" s="28"/>
    </row>
    <row r="274" spans="1:10" s="5" customFormat="1" ht="75" hidden="1">
      <c r="A274" s="45" t="s">
        <v>221</v>
      </c>
      <c r="B274" s="8" t="s">
        <v>57</v>
      </c>
      <c r="C274" s="8" t="s">
        <v>25</v>
      </c>
      <c r="D274" s="8" t="s">
        <v>27</v>
      </c>
      <c r="E274" s="8" t="s">
        <v>220</v>
      </c>
      <c r="F274" s="8"/>
      <c r="G274" s="39">
        <f t="shared" si="26"/>
        <v>0</v>
      </c>
      <c r="H274" s="26">
        <f>H276+H275</f>
        <v>0</v>
      </c>
      <c r="I274" s="26">
        <f>I276+I275</f>
        <v>0</v>
      </c>
      <c r="J274" s="98"/>
    </row>
    <row r="275" spans="1:10" s="5" customFormat="1" ht="15" hidden="1">
      <c r="A275" s="45" t="s">
        <v>208</v>
      </c>
      <c r="B275" s="8" t="s">
        <v>57</v>
      </c>
      <c r="C275" s="8" t="s">
        <v>25</v>
      </c>
      <c r="D275" s="8" t="s">
        <v>27</v>
      </c>
      <c r="E275" s="8" t="s">
        <v>220</v>
      </c>
      <c r="F275" s="8" t="s">
        <v>93</v>
      </c>
      <c r="G275" s="39">
        <f t="shared" si="26"/>
        <v>0</v>
      </c>
      <c r="H275" s="26"/>
      <c r="I275" s="92"/>
      <c r="J275" s="98"/>
    </row>
    <row r="276" spans="1:10" s="5" customFormat="1" ht="45" customHeight="1" hidden="1">
      <c r="A276" s="37" t="s">
        <v>209</v>
      </c>
      <c r="B276" s="8" t="s">
        <v>57</v>
      </c>
      <c r="C276" s="8" t="s">
        <v>25</v>
      </c>
      <c r="D276" s="8" t="s">
        <v>27</v>
      </c>
      <c r="E276" s="8" t="s">
        <v>220</v>
      </c>
      <c r="F276" s="8" t="s">
        <v>133</v>
      </c>
      <c r="G276" s="39">
        <f t="shared" si="26"/>
        <v>0</v>
      </c>
      <c r="H276" s="26"/>
      <c r="I276" s="92"/>
      <c r="J276" s="98"/>
    </row>
    <row r="277" spans="1:11" s="5" customFormat="1" ht="15">
      <c r="A277" s="36" t="s">
        <v>234</v>
      </c>
      <c r="B277" s="7" t="s">
        <v>57</v>
      </c>
      <c r="C277" s="7" t="s">
        <v>25</v>
      </c>
      <c r="D277" s="7" t="s">
        <v>23</v>
      </c>
      <c r="E277" s="14"/>
      <c r="F277" s="14"/>
      <c r="G277" s="39">
        <f t="shared" si="26"/>
        <v>0</v>
      </c>
      <c r="H277" s="24">
        <f>H278+H282+H287+H292+H303</f>
        <v>10961.100000000002</v>
      </c>
      <c r="I277" s="24">
        <f>I278+I282+I287+I292+I303</f>
        <v>10961.100000000002</v>
      </c>
      <c r="J277" s="107"/>
      <c r="K277" s="28"/>
    </row>
    <row r="278" spans="1:10" s="5" customFormat="1" ht="99.75">
      <c r="A278" s="142" t="s">
        <v>322</v>
      </c>
      <c r="B278" s="8" t="s">
        <v>57</v>
      </c>
      <c r="C278" s="8" t="s">
        <v>25</v>
      </c>
      <c r="D278" s="8" t="s">
        <v>23</v>
      </c>
      <c r="E278" s="8" t="s">
        <v>170</v>
      </c>
      <c r="F278" s="8"/>
      <c r="G278" s="39">
        <f t="shared" si="26"/>
        <v>0</v>
      </c>
      <c r="H278" s="26">
        <f>H279</f>
        <v>4519.6</v>
      </c>
      <c r="I278" s="92">
        <f>I279</f>
        <v>4519.6</v>
      </c>
      <c r="J278" s="97"/>
    </row>
    <row r="279" spans="1:10" s="5" customFormat="1" ht="18" customHeight="1">
      <c r="A279" s="45" t="s">
        <v>124</v>
      </c>
      <c r="B279" s="8" t="s">
        <v>57</v>
      </c>
      <c r="C279" s="8" t="s">
        <v>25</v>
      </c>
      <c r="D279" s="8" t="s">
        <v>23</v>
      </c>
      <c r="E279" s="8" t="s">
        <v>171</v>
      </c>
      <c r="F279" s="8"/>
      <c r="G279" s="39">
        <f t="shared" si="26"/>
        <v>0</v>
      </c>
      <c r="H279" s="26">
        <f>H280+H281</f>
        <v>4519.6</v>
      </c>
      <c r="I279" s="26">
        <f>I280+I281</f>
        <v>4519.6</v>
      </c>
      <c r="J279" s="97"/>
    </row>
    <row r="280" spans="1:10" s="5" customFormat="1" ht="45" customHeight="1">
      <c r="A280" s="78" t="s">
        <v>94</v>
      </c>
      <c r="B280" s="8" t="s">
        <v>57</v>
      </c>
      <c r="C280" s="8" t="s">
        <v>25</v>
      </c>
      <c r="D280" s="8" t="s">
        <v>23</v>
      </c>
      <c r="E280" s="8" t="s">
        <v>171</v>
      </c>
      <c r="F280" s="8" t="s">
        <v>70</v>
      </c>
      <c r="G280" s="39">
        <f t="shared" si="26"/>
        <v>0</v>
      </c>
      <c r="H280" s="26">
        <v>4519.6</v>
      </c>
      <c r="I280" s="92">
        <v>4519.6</v>
      </c>
      <c r="J280" s="98"/>
    </row>
    <row r="281" spans="1:10" s="5" customFormat="1" ht="15">
      <c r="A281" s="78" t="s">
        <v>73</v>
      </c>
      <c r="B281" s="8" t="s">
        <v>57</v>
      </c>
      <c r="C281" s="8" t="s">
        <v>25</v>
      </c>
      <c r="D281" s="8" t="s">
        <v>23</v>
      </c>
      <c r="E281" s="8" t="s">
        <v>171</v>
      </c>
      <c r="F281" s="14" t="s">
        <v>72</v>
      </c>
      <c r="G281" s="39">
        <f t="shared" si="26"/>
        <v>0</v>
      </c>
      <c r="H281" s="26"/>
      <c r="I281" s="92"/>
      <c r="J281" s="98"/>
    </row>
    <row r="282" spans="1:10" s="16" customFormat="1" ht="44.25" customHeight="1">
      <c r="A282" s="138" t="s">
        <v>326</v>
      </c>
      <c r="B282" s="8" t="s">
        <v>57</v>
      </c>
      <c r="C282" s="8" t="s">
        <v>25</v>
      </c>
      <c r="D282" s="8" t="s">
        <v>23</v>
      </c>
      <c r="E282" s="8" t="s">
        <v>192</v>
      </c>
      <c r="F282" s="20"/>
      <c r="G282" s="39">
        <f t="shared" si="26"/>
        <v>0</v>
      </c>
      <c r="H282" s="27">
        <f>H283</f>
        <v>105.6</v>
      </c>
      <c r="I282" s="27">
        <f>I283</f>
        <v>105.6</v>
      </c>
      <c r="J282" s="160"/>
    </row>
    <row r="283" spans="1:10" s="16" customFormat="1" ht="30.75" customHeight="1">
      <c r="A283" s="154" t="s">
        <v>302</v>
      </c>
      <c r="B283" s="155" t="s">
        <v>57</v>
      </c>
      <c r="C283" s="155" t="s">
        <v>25</v>
      </c>
      <c r="D283" s="155" t="s">
        <v>23</v>
      </c>
      <c r="E283" s="155" t="s">
        <v>349</v>
      </c>
      <c r="F283" s="63"/>
      <c r="G283" s="39">
        <f t="shared" si="26"/>
        <v>0</v>
      </c>
      <c r="H283" s="27">
        <f>H286+H284+H285</f>
        <v>105.6</v>
      </c>
      <c r="I283" s="27">
        <f>I286+I284+I285</f>
        <v>105.6</v>
      </c>
      <c r="J283" s="160"/>
    </row>
    <row r="284" spans="1:10" s="16" customFormat="1" ht="14.25" customHeight="1" hidden="1">
      <c r="A284" s="37" t="s">
        <v>208</v>
      </c>
      <c r="B284" s="155" t="s">
        <v>57</v>
      </c>
      <c r="C284" s="155" t="s">
        <v>25</v>
      </c>
      <c r="D284" s="155" t="s">
        <v>23</v>
      </c>
      <c r="E284" s="155" t="s">
        <v>349</v>
      </c>
      <c r="F284" s="63" t="s">
        <v>93</v>
      </c>
      <c r="G284" s="39">
        <f t="shared" si="26"/>
        <v>0</v>
      </c>
      <c r="H284" s="27"/>
      <c r="I284" s="27"/>
      <c r="J284" s="160"/>
    </row>
    <row r="285" spans="1:10" s="16" customFormat="1" ht="48" customHeight="1" hidden="1">
      <c r="A285" s="37" t="s">
        <v>209</v>
      </c>
      <c r="B285" s="155" t="s">
        <v>57</v>
      </c>
      <c r="C285" s="155" t="s">
        <v>25</v>
      </c>
      <c r="D285" s="155" t="s">
        <v>23</v>
      </c>
      <c r="E285" s="155" t="s">
        <v>349</v>
      </c>
      <c r="F285" s="63" t="s">
        <v>133</v>
      </c>
      <c r="G285" s="39">
        <f t="shared" si="26"/>
        <v>0</v>
      </c>
      <c r="H285" s="27"/>
      <c r="I285" s="27"/>
      <c r="J285" s="160"/>
    </row>
    <row r="286" spans="1:10" s="16" customFormat="1" ht="45">
      <c r="A286" s="156" t="s">
        <v>87</v>
      </c>
      <c r="B286" s="155" t="s">
        <v>57</v>
      </c>
      <c r="C286" s="155" t="s">
        <v>25</v>
      </c>
      <c r="D286" s="155" t="s">
        <v>23</v>
      </c>
      <c r="E286" s="155" t="s">
        <v>349</v>
      </c>
      <c r="F286" s="63" t="s">
        <v>86</v>
      </c>
      <c r="G286" s="39">
        <f t="shared" si="26"/>
        <v>0</v>
      </c>
      <c r="H286" s="27">
        <v>105.6</v>
      </c>
      <c r="I286" s="27">
        <v>105.6</v>
      </c>
      <c r="J286" s="160"/>
    </row>
    <row r="287" spans="1:10" s="16" customFormat="1" ht="46.5" customHeight="1">
      <c r="A287" s="138" t="s">
        <v>327</v>
      </c>
      <c r="B287" s="8" t="s">
        <v>57</v>
      </c>
      <c r="C287" s="8" t="s">
        <v>25</v>
      </c>
      <c r="D287" s="8" t="s">
        <v>23</v>
      </c>
      <c r="E287" s="8" t="s">
        <v>195</v>
      </c>
      <c r="F287" s="20"/>
      <c r="G287" s="39">
        <f t="shared" si="26"/>
        <v>0</v>
      </c>
      <c r="H287" s="27">
        <f>H288</f>
        <v>603.2</v>
      </c>
      <c r="I287" s="27">
        <f>I288</f>
        <v>603.2</v>
      </c>
      <c r="J287" s="160"/>
    </row>
    <row r="288" spans="1:10" s="16" customFormat="1" ht="30.75" customHeight="1">
      <c r="A288" s="154" t="s">
        <v>302</v>
      </c>
      <c r="B288" s="155" t="s">
        <v>57</v>
      </c>
      <c r="C288" s="155" t="s">
        <v>25</v>
      </c>
      <c r="D288" s="155" t="s">
        <v>23</v>
      </c>
      <c r="E288" s="155" t="s">
        <v>337</v>
      </c>
      <c r="F288" s="63"/>
      <c r="G288" s="39">
        <f t="shared" si="26"/>
        <v>0</v>
      </c>
      <c r="H288" s="27">
        <f>H291+H289+H290</f>
        <v>603.2</v>
      </c>
      <c r="I288" s="27">
        <f>I291+I289+I290</f>
        <v>603.2</v>
      </c>
      <c r="J288" s="160"/>
    </row>
    <row r="289" spans="1:10" s="16" customFormat="1" ht="15" hidden="1">
      <c r="A289" s="37" t="s">
        <v>208</v>
      </c>
      <c r="B289" s="155" t="s">
        <v>57</v>
      </c>
      <c r="C289" s="155" t="s">
        <v>25</v>
      </c>
      <c r="D289" s="155" t="s">
        <v>23</v>
      </c>
      <c r="E289" s="155" t="s">
        <v>337</v>
      </c>
      <c r="F289" s="63" t="s">
        <v>93</v>
      </c>
      <c r="G289" s="39">
        <f t="shared" si="26"/>
        <v>0</v>
      </c>
      <c r="H289" s="27"/>
      <c r="I289" s="27"/>
      <c r="J289" s="160"/>
    </row>
    <row r="290" spans="1:10" s="16" customFormat="1" ht="46.5" customHeight="1" hidden="1">
      <c r="A290" s="37" t="s">
        <v>209</v>
      </c>
      <c r="B290" s="155" t="s">
        <v>57</v>
      </c>
      <c r="C290" s="155" t="s">
        <v>25</v>
      </c>
      <c r="D290" s="155" t="s">
        <v>23</v>
      </c>
      <c r="E290" s="155" t="s">
        <v>337</v>
      </c>
      <c r="F290" s="63" t="s">
        <v>133</v>
      </c>
      <c r="G290" s="39">
        <f t="shared" si="26"/>
        <v>0</v>
      </c>
      <c r="H290" s="27"/>
      <c r="I290" s="27"/>
      <c r="J290" s="160"/>
    </row>
    <row r="291" spans="1:10" s="16" customFormat="1" ht="45">
      <c r="A291" s="156" t="s">
        <v>87</v>
      </c>
      <c r="B291" s="155" t="s">
        <v>57</v>
      </c>
      <c r="C291" s="155" t="s">
        <v>25</v>
      </c>
      <c r="D291" s="155" t="s">
        <v>23</v>
      </c>
      <c r="E291" s="155" t="s">
        <v>337</v>
      </c>
      <c r="F291" s="63" t="s">
        <v>86</v>
      </c>
      <c r="G291" s="39">
        <f t="shared" si="26"/>
        <v>0</v>
      </c>
      <c r="H291" s="27">
        <v>603.2</v>
      </c>
      <c r="I291" s="27">
        <v>603.2</v>
      </c>
      <c r="J291" s="160"/>
    </row>
    <row r="292" spans="1:10" s="5" customFormat="1" ht="45.75" customHeight="1">
      <c r="A292" s="139" t="s">
        <v>329</v>
      </c>
      <c r="B292" s="8" t="s">
        <v>57</v>
      </c>
      <c r="C292" s="8" t="s">
        <v>25</v>
      </c>
      <c r="D292" s="8" t="s">
        <v>23</v>
      </c>
      <c r="E292" s="8" t="s">
        <v>198</v>
      </c>
      <c r="F292" s="8"/>
      <c r="G292" s="39">
        <f t="shared" si="26"/>
        <v>0</v>
      </c>
      <c r="H292" s="26">
        <f>H293</f>
        <v>5732.700000000001</v>
      </c>
      <c r="I292" s="26">
        <f>I293</f>
        <v>5732.700000000001</v>
      </c>
      <c r="J292" s="86"/>
    </row>
    <row r="293" spans="1:10" s="5" customFormat="1" ht="33" customHeight="1">
      <c r="A293" s="44" t="s">
        <v>235</v>
      </c>
      <c r="B293" s="8" t="s">
        <v>57</v>
      </c>
      <c r="C293" s="8" t="s">
        <v>25</v>
      </c>
      <c r="D293" s="8" t="s">
        <v>23</v>
      </c>
      <c r="E293" s="8" t="s">
        <v>199</v>
      </c>
      <c r="F293" s="63"/>
      <c r="G293" s="39">
        <f t="shared" si="26"/>
        <v>0</v>
      </c>
      <c r="H293" s="26">
        <f>H294+H295+H298+H300+H301+H299+H297+H296+H302</f>
        <v>5732.700000000001</v>
      </c>
      <c r="I293" s="26">
        <f>I294+I295+I298+I300+I301+I299+I297+I296+I302</f>
        <v>5732.700000000001</v>
      </c>
      <c r="J293" s="103"/>
    </row>
    <row r="294" spans="1:10" s="5" customFormat="1" ht="15">
      <c r="A294" s="37" t="s">
        <v>208</v>
      </c>
      <c r="B294" s="8" t="s">
        <v>57</v>
      </c>
      <c r="C294" s="8" t="s">
        <v>25</v>
      </c>
      <c r="D294" s="8" t="s">
        <v>23</v>
      </c>
      <c r="E294" s="8" t="s">
        <v>199</v>
      </c>
      <c r="F294" s="8" t="s">
        <v>93</v>
      </c>
      <c r="G294" s="39">
        <f t="shared" si="26"/>
        <v>0</v>
      </c>
      <c r="H294" s="120">
        <v>3855.6</v>
      </c>
      <c r="I294" s="120">
        <v>3855.6</v>
      </c>
      <c r="J294" s="86"/>
    </row>
    <row r="295" spans="1:10" s="5" customFormat="1" ht="30" hidden="1">
      <c r="A295" s="37" t="s">
        <v>104</v>
      </c>
      <c r="B295" s="8" t="s">
        <v>57</v>
      </c>
      <c r="C295" s="8" t="s">
        <v>25</v>
      </c>
      <c r="D295" s="8" t="s">
        <v>23</v>
      </c>
      <c r="E295" s="8" t="s">
        <v>199</v>
      </c>
      <c r="F295" s="8" t="s">
        <v>103</v>
      </c>
      <c r="G295" s="39">
        <f t="shared" si="26"/>
        <v>0</v>
      </c>
      <c r="H295" s="120"/>
      <c r="I295" s="120"/>
      <c r="J295" s="86"/>
    </row>
    <row r="296" spans="1:10" s="5" customFormat="1" ht="60" hidden="1">
      <c r="A296" s="33" t="s">
        <v>233</v>
      </c>
      <c r="B296" s="8" t="s">
        <v>57</v>
      </c>
      <c r="C296" s="8" t="s">
        <v>25</v>
      </c>
      <c r="D296" s="8" t="s">
        <v>23</v>
      </c>
      <c r="E296" s="8" t="s">
        <v>199</v>
      </c>
      <c r="F296" s="8" t="s">
        <v>232</v>
      </c>
      <c r="G296" s="39">
        <f t="shared" si="26"/>
        <v>0</v>
      </c>
      <c r="H296" s="120"/>
      <c r="I296" s="120"/>
      <c r="J296" s="86"/>
    </row>
    <row r="297" spans="1:10" s="5" customFormat="1" ht="50.25" customHeight="1">
      <c r="A297" s="37" t="s">
        <v>209</v>
      </c>
      <c r="B297" s="8" t="s">
        <v>57</v>
      </c>
      <c r="C297" s="8" t="s">
        <v>25</v>
      </c>
      <c r="D297" s="8" t="s">
        <v>23</v>
      </c>
      <c r="E297" s="8" t="s">
        <v>199</v>
      </c>
      <c r="F297" s="8" t="s">
        <v>133</v>
      </c>
      <c r="G297" s="39">
        <f t="shared" si="26"/>
        <v>0</v>
      </c>
      <c r="H297" s="120">
        <v>1164.4</v>
      </c>
      <c r="I297" s="120">
        <v>1164.4</v>
      </c>
      <c r="J297" s="86"/>
    </row>
    <row r="298" spans="1:10" s="5" customFormat="1" ht="45">
      <c r="A298" s="37" t="s">
        <v>87</v>
      </c>
      <c r="B298" s="8" t="s">
        <v>57</v>
      </c>
      <c r="C298" s="8" t="s">
        <v>25</v>
      </c>
      <c r="D298" s="8" t="s">
        <v>23</v>
      </c>
      <c r="E298" s="8" t="s">
        <v>199</v>
      </c>
      <c r="F298" s="63" t="s">
        <v>86</v>
      </c>
      <c r="G298" s="39">
        <f t="shared" si="26"/>
        <v>0</v>
      </c>
      <c r="H298" s="120">
        <v>712.7</v>
      </c>
      <c r="I298" s="120">
        <v>712.7</v>
      </c>
      <c r="J298" s="86"/>
    </row>
    <row r="299" spans="1:10" s="5" customFormat="1" ht="45" hidden="1">
      <c r="A299" s="66" t="s">
        <v>242</v>
      </c>
      <c r="B299" s="8" t="s">
        <v>60</v>
      </c>
      <c r="C299" s="8" t="s">
        <v>25</v>
      </c>
      <c r="D299" s="8" t="s">
        <v>23</v>
      </c>
      <c r="E299" s="8" t="s">
        <v>199</v>
      </c>
      <c r="F299" s="63" t="s">
        <v>98</v>
      </c>
      <c r="G299" s="39">
        <f t="shared" si="26"/>
        <v>0</v>
      </c>
      <c r="H299" s="120"/>
      <c r="I299" s="120"/>
      <c r="J299" s="86"/>
    </row>
    <row r="300" spans="1:10" s="5" customFormat="1" ht="30">
      <c r="A300" s="66" t="s">
        <v>108</v>
      </c>
      <c r="B300" s="8" t="s">
        <v>57</v>
      </c>
      <c r="C300" s="8" t="s">
        <v>25</v>
      </c>
      <c r="D300" s="8" t="s">
        <v>23</v>
      </c>
      <c r="E300" s="8" t="s">
        <v>199</v>
      </c>
      <c r="F300" s="63" t="s">
        <v>106</v>
      </c>
      <c r="G300" s="39">
        <f t="shared" si="26"/>
        <v>0</v>
      </c>
      <c r="H300" s="26"/>
      <c r="I300" s="26"/>
      <c r="J300" s="86"/>
    </row>
    <row r="301" spans="1:10" s="5" customFormat="1" ht="15" hidden="1">
      <c r="A301" s="66" t="s">
        <v>109</v>
      </c>
      <c r="B301" s="8" t="s">
        <v>60</v>
      </c>
      <c r="C301" s="8" t="s">
        <v>25</v>
      </c>
      <c r="D301" s="8" t="s">
        <v>23</v>
      </c>
      <c r="E301" s="8" t="s">
        <v>199</v>
      </c>
      <c r="F301" s="63" t="s">
        <v>107</v>
      </c>
      <c r="G301" s="39">
        <f t="shared" si="26"/>
        <v>0</v>
      </c>
      <c r="H301" s="26"/>
      <c r="I301" s="26"/>
      <c r="J301" s="86"/>
    </row>
    <row r="302" spans="1:10" s="5" customFormat="1" ht="15" hidden="1">
      <c r="A302" s="66" t="s">
        <v>230</v>
      </c>
      <c r="B302" s="8" t="s">
        <v>57</v>
      </c>
      <c r="C302" s="8" t="s">
        <v>25</v>
      </c>
      <c r="D302" s="8" t="s">
        <v>23</v>
      </c>
      <c r="E302" s="8" t="s">
        <v>199</v>
      </c>
      <c r="F302" s="63" t="s">
        <v>228</v>
      </c>
      <c r="G302" s="39">
        <f aca="true" t="shared" si="27" ref="G302:G332">H302-I302</f>
        <v>0</v>
      </c>
      <c r="H302" s="26"/>
      <c r="I302" s="26"/>
      <c r="J302" s="86"/>
    </row>
    <row r="303" spans="1:10" s="5" customFormat="1" ht="30" hidden="1">
      <c r="A303" s="37" t="s">
        <v>92</v>
      </c>
      <c r="B303" s="8" t="s">
        <v>57</v>
      </c>
      <c r="C303" s="8" t="s">
        <v>25</v>
      </c>
      <c r="D303" s="8" t="s">
        <v>23</v>
      </c>
      <c r="E303" s="14" t="s">
        <v>140</v>
      </c>
      <c r="F303" s="64"/>
      <c r="G303" s="39">
        <f t="shared" si="27"/>
        <v>0</v>
      </c>
      <c r="H303" s="26">
        <f>H304</f>
        <v>0</v>
      </c>
      <c r="I303" s="26">
        <f>I304</f>
        <v>0</v>
      </c>
      <c r="J303" s="86"/>
    </row>
    <row r="304" spans="1:10" s="5" customFormat="1" ht="60" customHeight="1" hidden="1">
      <c r="A304" s="73" t="s">
        <v>303</v>
      </c>
      <c r="B304" s="8" t="s">
        <v>57</v>
      </c>
      <c r="C304" s="8" t="s">
        <v>25</v>
      </c>
      <c r="D304" s="8" t="s">
        <v>23</v>
      </c>
      <c r="E304" s="8" t="s">
        <v>220</v>
      </c>
      <c r="F304" s="64"/>
      <c r="G304" s="39">
        <f t="shared" si="27"/>
        <v>0</v>
      </c>
      <c r="H304" s="26">
        <f>H305</f>
        <v>0</v>
      </c>
      <c r="I304" s="26">
        <f>I305</f>
        <v>0</v>
      </c>
      <c r="J304" s="86"/>
    </row>
    <row r="305" spans="1:10" s="5" customFormat="1" ht="15" hidden="1">
      <c r="A305" s="71" t="s">
        <v>73</v>
      </c>
      <c r="B305" s="8" t="s">
        <v>57</v>
      </c>
      <c r="C305" s="8" t="s">
        <v>25</v>
      </c>
      <c r="D305" s="8" t="s">
        <v>23</v>
      </c>
      <c r="E305" s="8" t="s">
        <v>220</v>
      </c>
      <c r="F305" s="64" t="s">
        <v>72</v>
      </c>
      <c r="G305" s="39">
        <f t="shared" si="27"/>
        <v>0</v>
      </c>
      <c r="H305" s="26"/>
      <c r="I305" s="26"/>
      <c r="J305" s="86"/>
    </row>
    <row r="306" spans="1:10" s="16" customFormat="1" ht="28.5" hidden="1">
      <c r="A306" s="126" t="s">
        <v>254</v>
      </c>
      <c r="B306" s="20" t="s">
        <v>57</v>
      </c>
      <c r="C306" s="20" t="s">
        <v>25</v>
      </c>
      <c r="D306" s="20" t="s">
        <v>43</v>
      </c>
      <c r="E306" s="15"/>
      <c r="F306" s="15"/>
      <c r="G306" s="39">
        <f t="shared" si="27"/>
        <v>0</v>
      </c>
      <c r="H306" s="24">
        <f>H307+H310</f>
        <v>0</v>
      </c>
      <c r="I306" s="24">
        <f>I307+I310</f>
        <v>0</v>
      </c>
      <c r="J306" s="99"/>
    </row>
    <row r="307" spans="1:10" s="5" customFormat="1" ht="48" customHeight="1" hidden="1">
      <c r="A307" s="139" t="s">
        <v>330</v>
      </c>
      <c r="B307" s="18" t="s">
        <v>57</v>
      </c>
      <c r="C307" s="8" t="s">
        <v>25</v>
      </c>
      <c r="D307" s="8" t="s">
        <v>43</v>
      </c>
      <c r="E307" s="18" t="s">
        <v>174</v>
      </c>
      <c r="F307" s="14"/>
      <c r="G307" s="39">
        <f t="shared" si="27"/>
        <v>0</v>
      </c>
      <c r="H307" s="26">
        <f>H308</f>
        <v>0</v>
      </c>
      <c r="I307" s="26">
        <f>I308</f>
        <v>0</v>
      </c>
      <c r="J307" s="98"/>
    </row>
    <row r="308" spans="1:10" s="5" customFormat="1" ht="31.5" customHeight="1" hidden="1">
      <c r="A308" s="37" t="s">
        <v>235</v>
      </c>
      <c r="B308" s="18" t="s">
        <v>57</v>
      </c>
      <c r="C308" s="8" t="s">
        <v>25</v>
      </c>
      <c r="D308" s="8" t="s">
        <v>43</v>
      </c>
      <c r="E308" s="18" t="s">
        <v>175</v>
      </c>
      <c r="F308" s="14"/>
      <c r="G308" s="39">
        <f t="shared" si="27"/>
        <v>0</v>
      </c>
      <c r="H308" s="26">
        <f>H309</f>
        <v>0</v>
      </c>
      <c r="I308" s="26">
        <f>I309</f>
        <v>0</v>
      </c>
      <c r="J308" s="98"/>
    </row>
    <row r="309" spans="1:10" s="5" customFormat="1" ht="45" customHeight="1" hidden="1">
      <c r="A309" s="37" t="s">
        <v>87</v>
      </c>
      <c r="B309" s="18" t="s">
        <v>57</v>
      </c>
      <c r="C309" s="8" t="s">
        <v>25</v>
      </c>
      <c r="D309" s="8" t="s">
        <v>43</v>
      </c>
      <c r="E309" s="18" t="s">
        <v>175</v>
      </c>
      <c r="F309" s="14" t="s">
        <v>86</v>
      </c>
      <c r="G309" s="39">
        <f t="shared" si="27"/>
        <v>0</v>
      </c>
      <c r="H309" s="26"/>
      <c r="I309" s="92"/>
      <c r="J309" s="98"/>
    </row>
    <row r="310" spans="1:10" s="5" customFormat="1" ht="45" customHeight="1" hidden="1">
      <c r="A310" s="138" t="s">
        <v>327</v>
      </c>
      <c r="B310" s="8" t="s">
        <v>57</v>
      </c>
      <c r="C310" s="8" t="s">
        <v>25</v>
      </c>
      <c r="D310" s="8" t="s">
        <v>43</v>
      </c>
      <c r="E310" s="8" t="s">
        <v>195</v>
      </c>
      <c r="F310" s="8"/>
      <c r="G310" s="39">
        <f t="shared" si="27"/>
        <v>0</v>
      </c>
      <c r="H310" s="26">
        <f>H311</f>
        <v>0</v>
      </c>
      <c r="I310" s="26">
        <f>I311</f>
        <v>0</v>
      </c>
      <c r="J310" s="98"/>
    </row>
    <row r="311" spans="1:10" s="5" customFormat="1" ht="30" hidden="1">
      <c r="A311" s="44" t="s">
        <v>235</v>
      </c>
      <c r="B311" s="8" t="s">
        <v>57</v>
      </c>
      <c r="C311" s="8" t="s">
        <v>25</v>
      </c>
      <c r="D311" s="8" t="s">
        <v>43</v>
      </c>
      <c r="E311" s="8" t="s">
        <v>196</v>
      </c>
      <c r="F311" s="8"/>
      <c r="G311" s="39">
        <f t="shared" si="27"/>
        <v>0</v>
      </c>
      <c r="H311" s="26">
        <f>H312</f>
        <v>0</v>
      </c>
      <c r="I311" s="26">
        <f>I312</f>
        <v>0</v>
      </c>
      <c r="J311" s="98"/>
    </row>
    <row r="312" spans="1:10" s="5" customFormat="1" ht="45" customHeight="1" hidden="1">
      <c r="A312" s="37" t="s">
        <v>87</v>
      </c>
      <c r="B312" s="8" t="s">
        <v>57</v>
      </c>
      <c r="C312" s="8" t="s">
        <v>25</v>
      </c>
      <c r="D312" s="8" t="s">
        <v>43</v>
      </c>
      <c r="E312" s="8" t="s">
        <v>196</v>
      </c>
      <c r="F312" s="14" t="s">
        <v>86</v>
      </c>
      <c r="G312" s="39">
        <f t="shared" si="27"/>
        <v>0</v>
      </c>
      <c r="H312" s="26"/>
      <c r="I312" s="92"/>
      <c r="J312" s="98"/>
    </row>
    <row r="313" spans="1:10" s="9" customFormat="1" ht="14.25">
      <c r="A313" s="36" t="s">
        <v>29</v>
      </c>
      <c r="B313" s="7" t="s">
        <v>57</v>
      </c>
      <c r="C313" s="7" t="s">
        <v>25</v>
      </c>
      <c r="D313" s="7" t="s">
        <v>25</v>
      </c>
      <c r="E313" s="7"/>
      <c r="F313" s="7"/>
      <c r="G313" s="39">
        <f t="shared" si="27"/>
        <v>0</v>
      </c>
      <c r="H313" s="25">
        <f>H314</f>
        <v>987.6</v>
      </c>
      <c r="I313" s="25">
        <f>I314</f>
        <v>987.6</v>
      </c>
      <c r="J313" s="100"/>
    </row>
    <row r="314" spans="1:10" s="9" customFormat="1" ht="42.75">
      <c r="A314" s="143" t="s">
        <v>331</v>
      </c>
      <c r="B314" s="18" t="s">
        <v>57</v>
      </c>
      <c r="C314" s="18" t="s">
        <v>25</v>
      </c>
      <c r="D314" s="23" t="s">
        <v>25</v>
      </c>
      <c r="E314" s="14" t="s">
        <v>142</v>
      </c>
      <c r="F314" s="14"/>
      <c r="G314" s="39">
        <f t="shared" si="27"/>
        <v>0</v>
      </c>
      <c r="H314" s="27">
        <f>H315+H317</f>
        <v>987.6</v>
      </c>
      <c r="I314" s="27">
        <f>I315+I317</f>
        <v>987.6</v>
      </c>
      <c r="J314" s="100"/>
    </row>
    <row r="315" spans="1:10" s="9" customFormat="1" ht="90">
      <c r="A315" s="45" t="s">
        <v>125</v>
      </c>
      <c r="B315" s="18" t="s">
        <v>57</v>
      </c>
      <c r="C315" s="18" t="s">
        <v>25</v>
      </c>
      <c r="D315" s="23" t="s">
        <v>25</v>
      </c>
      <c r="E315" s="14" t="s">
        <v>173</v>
      </c>
      <c r="F315" s="14"/>
      <c r="G315" s="39">
        <f t="shared" si="27"/>
        <v>0</v>
      </c>
      <c r="H315" s="27">
        <f>H316</f>
        <v>50</v>
      </c>
      <c r="I315" s="27">
        <f>I316</f>
        <v>50</v>
      </c>
      <c r="J315" s="100"/>
    </row>
    <row r="316" spans="1:10" s="9" customFormat="1" ht="45">
      <c r="A316" s="37" t="s">
        <v>87</v>
      </c>
      <c r="B316" s="18" t="s">
        <v>57</v>
      </c>
      <c r="C316" s="18" t="s">
        <v>25</v>
      </c>
      <c r="D316" s="23" t="s">
        <v>25</v>
      </c>
      <c r="E316" s="14" t="s">
        <v>173</v>
      </c>
      <c r="F316" s="14" t="s">
        <v>86</v>
      </c>
      <c r="G316" s="39">
        <f t="shared" si="27"/>
        <v>0</v>
      </c>
      <c r="H316" s="27">
        <v>50</v>
      </c>
      <c r="I316" s="95">
        <v>50</v>
      </c>
      <c r="J316" s="100"/>
    </row>
    <row r="317" spans="1:10" s="9" customFormat="1" ht="60">
      <c r="A317" s="45" t="s">
        <v>304</v>
      </c>
      <c r="B317" s="18" t="s">
        <v>57</v>
      </c>
      <c r="C317" s="18" t="s">
        <v>25</v>
      </c>
      <c r="D317" s="18" t="s">
        <v>25</v>
      </c>
      <c r="E317" s="18" t="s">
        <v>336</v>
      </c>
      <c r="F317" s="18"/>
      <c r="G317" s="39">
        <f t="shared" si="27"/>
        <v>0</v>
      </c>
      <c r="H317" s="27">
        <f>H318</f>
        <v>937.6</v>
      </c>
      <c r="I317" s="27">
        <f>I318</f>
        <v>937.6</v>
      </c>
      <c r="J317" s="100"/>
    </row>
    <row r="318" spans="1:10" s="9" customFormat="1" ht="45">
      <c r="A318" s="37" t="s">
        <v>87</v>
      </c>
      <c r="B318" s="18" t="s">
        <v>57</v>
      </c>
      <c r="C318" s="18" t="s">
        <v>25</v>
      </c>
      <c r="D318" s="18" t="s">
        <v>25</v>
      </c>
      <c r="E318" s="18" t="s">
        <v>336</v>
      </c>
      <c r="F318" s="18" t="s">
        <v>86</v>
      </c>
      <c r="G318" s="39">
        <f t="shared" si="27"/>
        <v>0</v>
      </c>
      <c r="H318" s="27">
        <v>937.6</v>
      </c>
      <c r="I318" s="95">
        <v>937.6</v>
      </c>
      <c r="J318" s="100"/>
    </row>
    <row r="319" spans="1:10" s="9" customFormat="1" ht="17.25" customHeight="1">
      <c r="A319" s="36" t="s">
        <v>66</v>
      </c>
      <c r="B319" s="7" t="s">
        <v>57</v>
      </c>
      <c r="C319" s="7" t="s">
        <v>31</v>
      </c>
      <c r="D319" s="11"/>
      <c r="E319" s="11"/>
      <c r="F319" s="11"/>
      <c r="G319" s="39">
        <f t="shared" si="27"/>
        <v>0</v>
      </c>
      <c r="H319" s="25">
        <f>+H320</f>
        <v>6222.700000000001</v>
      </c>
      <c r="I319" s="94">
        <f>+I320</f>
        <v>6222.700000000001</v>
      </c>
      <c r="J319" s="108"/>
    </row>
    <row r="320" spans="1:10" s="9" customFormat="1" ht="14.25">
      <c r="A320" s="36" t="s">
        <v>32</v>
      </c>
      <c r="B320" s="7" t="s">
        <v>57</v>
      </c>
      <c r="C320" s="7" t="s">
        <v>31</v>
      </c>
      <c r="D320" s="7" t="s">
        <v>22</v>
      </c>
      <c r="E320" s="7"/>
      <c r="F320" s="7"/>
      <c r="G320" s="39">
        <f t="shared" si="27"/>
        <v>0</v>
      </c>
      <c r="H320" s="25">
        <f>H332+H341+H345+H354+H321</f>
        <v>6222.700000000001</v>
      </c>
      <c r="I320" s="25">
        <f>I332+I341+I345+I354+I321</f>
        <v>6222.700000000001</v>
      </c>
      <c r="J320" s="108"/>
    </row>
    <row r="321" spans="1:10" s="9" customFormat="1" ht="60.75" customHeight="1">
      <c r="A321" s="114" t="s">
        <v>316</v>
      </c>
      <c r="B321" s="18" t="s">
        <v>57</v>
      </c>
      <c r="C321" s="18" t="s">
        <v>31</v>
      </c>
      <c r="D321" s="18" t="s">
        <v>22</v>
      </c>
      <c r="E321" s="18" t="s">
        <v>249</v>
      </c>
      <c r="F321" s="18"/>
      <c r="G321" s="39">
        <f t="shared" si="27"/>
        <v>0</v>
      </c>
      <c r="H321" s="27">
        <f>H322+H328</f>
        <v>150</v>
      </c>
      <c r="I321" s="27">
        <f>I322+I328</f>
        <v>150</v>
      </c>
      <c r="J321" s="108"/>
    </row>
    <row r="322" spans="1:10" s="19" customFormat="1" ht="32.25" customHeight="1">
      <c r="A322" s="158" t="s">
        <v>367</v>
      </c>
      <c r="B322" s="18" t="s">
        <v>57</v>
      </c>
      <c r="C322" s="18" t="s">
        <v>31</v>
      </c>
      <c r="D322" s="18" t="s">
        <v>22</v>
      </c>
      <c r="E322" s="18" t="s">
        <v>250</v>
      </c>
      <c r="F322" s="18"/>
      <c r="G322" s="39">
        <f t="shared" si="27"/>
        <v>0</v>
      </c>
      <c r="H322" s="27">
        <f>H323</f>
        <v>125</v>
      </c>
      <c r="I322" s="27">
        <f>I323</f>
        <v>125</v>
      </c>
      <c r="J322" s="101"/>
    </row>
    <row r="323" spans="1:10" s="19" customFormat="1" ht="45">
      <c r="A323" s="159" t="s">
        <v>248</v>
      </c>
      <c r="B323" s="18" t="s">
        <v>57</v>
      </c>
      <c r="C323" s="18" t="s">
        <v>31</v>
      </c>
      <c r="D323" s="18" t="s">
        <v>22</v>
      </c>
      <c r="E323" s="18" t="s">
        <v>251</v>
      </c>
      <c r="F323" s="18"/>
      <c r="G323" s="39">
        <f t="shared" si="27"/>
        <v>0</v>
      </c>
      <c r="H323" s="27">
        <f>H326+H324</f>
        <v>125</v>
      </c>
      <c r="I323" s="27">
        <f>I326+I324</f>
        <v>125</v>
      </c>
      <c r="J323" s="101"/>
    </row>
    <row r="324" spans="1:10" s="19" customFormat="1" ht="45">
      <c r="A324" s="159" t="s">
        <v>387</v>
      </c>
      <c r="B324" s="18" t="s">
        <v>57</v>
      </c>
      <c r="C324" s="18" t="s">
        <v>31</v>
      </c>
      <c r="D324" s="18" t="s">
        <v>22</v>
      </c>
      <c r="E324" s="18" t="s">
        <v>388</v>
      </c>
      <c r="F324" s="18"/>
      <c r="G324" s="39">
        <f t="shared" si="27"/>
        <v>0</v>
      </c>
      <c r="H324" s="27">
        <f>H325</f>
        <v>25</v>
      </c>
      <c r="I324" s="27">
        <f>I325</f>
        <v>25</v>
      </c>
      <c r="J324" s="101"/>
    </row>
    <row r="325" spans="1:10" s="19" customFormat="1" ht="45">
      <c r="A325" s="37" t="s">
        <v>87</v>
      </c>
      <c r="B325" s="18" t="s">
        <v>57</v>
      </c>
      <c r="C325" s="18" t="s">
        <v>31</v>
      </c>
      <c r="D325" s="18" t="s">
        <v>22</v>
      </c>
      <c r="E325" s="18" t="s">
        <v>388</v>
      </c>
      <c r="F325" s="18" t="s">
        <v>86</v>
      </c>
      <c r="G325" s="39">
        <f>H325-I325</f>
        <v>0</v>
      </c>
      <c r="H325" s="27">
        <v>25</v>
      </c>
      <c r="I325" s="27">
        <v>25</v>
      </c>
      <c r="J325" s="101"/>
    </row>
    <row r="326" spans="1:10" s="19" customFormat="1" ht="45">
      <c r="A326" s="159" t="s">
        <v>366</v>
      </c>
      <c r="B326" s="18" t="s">
        <v>57</v>
      </c>
      <c r="C326" s="18" t="s">
        <v>31</v>
      </c>
      <c r="D326" s="18" t="s">
        <v>22</v>
      </c>
      <c r="E326" s="18" t="s">
        <v>365</v>
      </c>
      <c r="F326" s="18"/>
      <c r="G326" s="39">
        <f t="shared" si="27"/>
        <v>0</v>
      </c>
      <c r="H326" s="27">
        <f>H327</f>
        <v>100</v>
      </c>
      <c r="I326" s="27">
        <f>I327</f>
        <v>100</v>
      </c>
      <c r="J326" s="101"/>
    </row>
    <row r="327" spans="1:10" s="19" customFormat="1" ht="15">
      <c r="A327" s="71" t="s">
        <v>73</v>
      </c>
      <c r="B327" s="18" t="s">
        <v>57</v>
      </c>
      <c r="C327" s="18" t="s">
        <v>31</v>
      </c>
      <c r="D327" s="18" t="s">
        <v>22</v>
      </c>
      <c r="E327" s="18" t="s">
        <v>365</v>
      </c>
      <c r="F327" s="18" t="s">
        <v>72</v>
      </c>
      <c r="G327" s="39">
        <f t="shared" si="27"/>
        <v>0</v>
      </c>
      <c r="H327" s="27">
        <v>100</v>
      </c>
      <c r="I327" s="27">
        <v>100</v>
      </c>
      <c r="J327" s="101"/>
    </row>
    <row r="328" spans="1:10" s="19" customFormat="1" ht="30">
      <c r="A328" s="77" t="s">
        <v>369</v>
      </c>
      <c r="B328" s="18" t="s">
        <v>57</v>
      </c>
      <c r="C328" s="18" t="s">
        <v>31</v>
      </c>
      <c r="D328" s="18" t="s">
        <v>22</v>
      </c>
      <c r="E328" s="18" t="s">
        <v>368</v>
      </c>
      <c r="F328" s="18"/>
      <c r="G328" s="39">
        <f t="shared" si="27"/>
        <v>0</v>
      </c>
      <c r="H328" s="27">
        <f aca="true" t="shared" si="28" ref="H328:I330">H329</f>
        <v>25</v>
      </c>
      <c r="I328" s="27">
        <f t="shared" si="28"/>
        <v>25</v>
      </c>
      <c r="J328" s="101"/>
    </row>
    <row r="329" spans="1:10" s="19" customFormat="1" ht="15">
      <c r="A329" s="77" t="s">
        <v>370</v>
      </c>
      <c r="B329" s="18" t="s">
        <v>57</v>
      </c>
      <c r="C329" s="18" t="s">
        <v>31</v>
      </c>
      <c r="D329" s="18" t="s">
        <v>22</v>
      </c>
      <c r="E329" s="18" t="s">
        <v>371</v>
      </c>
      <c r="F329" s="18"/>
      <c r="G329" s="39">
        <f t="shared" si="27"/>
        <v>0</v>
      </c>
      <c r="H329" s="27">
        <f t="shared" si="28"/>
        <v>25</v>
      </c>
      <c r="I329" s="27">
        <f t="shared" si="28"/>
        <v>25</v>
      </c>
      <c r="J329" s="101"/>
    </row>
    <row r="330" spans="1:10" s="19" customFormat="1" ht="30">
      <c r="A330" s="77" t="s">
        <v>373</v>
      </c>
      <c r="B330" s="18" t="s">
        <v>57</v>
      </c>
      <c r="C330" s="18" t="s">
        <v>31</v>
      </c>
      <c r="D330" s="18" t="s">
        <v>22</v>
      </c>
      <c r="E330" s="18" t="s">
        <v>372</v>
      </c>
      <c r="F330" s="18"/>
      <c r="G330" s="39">
        <f t="shared" si="27"/>
        <v>0</v>
      </c>
      <c r="H330" s="27">
        <f t="shared" si="28"/>
        <v>25</v>
      </c>
      <c r="I330" s="27">
        <f t="shared" si="28"/>
        <v>25</v>
      </c>
      <c r="J330" s="101"/>
    </row>
    <row r="331" spans="1:10" s="19" customFormat="1" ht="45">
      <c r="A331" s="37" t="s">
        <v>87</v>
      </c>
      <c r="B331" s="18" t="s">
        <v>57</v>
      </c>
      <c r="C331" s="18" t="s">
        <v>31</v>
      </c>
      <c r="D331" s="18" t="s">
        <v>22</v>
      </c>
      <c r="E331" s="18" t="s">
        <v>372</v>
      </c>
      <c r="F331" s="18" t="s">
        <v>86</v>
      </c>
      <c r="G331" s="39">
        <f t="shared" si="27"/>
        <v>0</v>
      </c>
      <c r="H331" s="27">
        <v>25</v>
      </c>
      <c r="I331" s="27">
        <v>25</v>
      </c>
      <c r="J331" s="101"/>
    </row>
    <row r="332" spans="1:10" s="5" customFormat="1" ht="57">
      <c r="A332" s="137" t="s">
        <v>375</v>
      </c>
      <c r="B332" s="8" t="s">
        <v>57</v>
      </c>
      <c r="C332" s="8" t="s">
        <v>31</v>
      </c>
      <c r="D332" s="8" t="s">
        <v>22</v>
      </c>
      <c r="E332" s="8" t="s">
        <v>176</v>
      </c>
      <c r="F332" s="8"/>
      <c r="G332" s="39">
        <f t="shared" si="27"/>
        <v>0</v>
      </c>
      <c r="H332" s="26">
        <f>H333</f>
        <v>595.7</v>
      </c>
      <c r="I332" s="26">
        <f>I333</f>
        <v>595.7</v>
      </c>
      <c r="J332" s="97"/>
    </row>
    <row r="333" spans="1:10" s="5" customFormat="1" ht="30">
      <c r="A333" s="45" t="s">
        <v>236</v>
      </c>
      <c r="B333" s="8" t="s">
        <v>57</v>
      </c>
      <c r="C333" s="8" t="s">
        <v>31</v>
      </c>
      <c r="D333" s="8" t="s">
        <v>22</v>
      </c>
      <c r="E333" s="8" t="s">
        <v>177</v>
      </c>
      <c r="F333" s="8"/>
      <c r="G333" s="39">
        <f aca="true" t="shared" si="29" ref="G333:G341">H333-I333</f>
        <v>0</v>
      </c>
      <c r="H333" s="26">
        <f>H334+H337+H335+H339+H338+H336+H340</f>
        <v>595.7</v>
      </c>
      <c r="I333" s="26">
        <f>I334+I337+I335+I339+I338+I336+I340</f>
        <v>595.7</v>
      </c>
      <c r="J333" s="97"/>
    </row>
    <row r="334" spans="1:10" s="5" customFormat="1" ht="15">
      <c r="A334" s="37" t="s">
        <v>208</v>
      </c>
      <c r="B334" s="8" t="s">
        <v>57</v>
      </c>
      <c r="C334" s="8" t="s">
        <v>31</v>
      </c>
      <c r="D334" s="8" t="s">
        <v>22</v>
      </c>
      <c r="E334" s="8" t="s">
        <v>177</v>
      </c>
      <c r="F334" s="8" t="s">
        <v>93</v>
      </c>
      <c r="G334" s="39">
        <f t="shared" si="29"/>
        <v>0</v>
      </c>
      <c r="H334" s="26">
        <v>400.5</v>
      </c>
      <c r="I334" s="92">
        <v>400.5</v>
      </c>
      <c r="J334" s="98"/>
    </row>
    <row r="335" spans="1:10" s="5" customFormat="1" ht="30" hidden="1">
      <c r="A335" s="37" t="s">
        <v>104</v>
      </c>
      <c r="B335" s="8" t="s">
        <v>57</v>
      </c>
      <c r="C335" s="8" t="s">
        <v>31</v>
      </c>
      <c r="D335" s="8" t="s">
        <v>22</v>
      </c>
      <c r="E335" s="8" t="s">
        <v>177</v>
      </c>
      <c r="F335" s="8" t="s">
        <v>103</v>
      </c>
      <c r="G335" s="39">
        <f t="shared" si="29"/>
        <v>0</v>
      </c>
      <c r="H335" s="26"/>
      <c r="I335" s="92"/>
      <c r="J335" s="98"/>
    </row>
    <row r="336" spans="1:10" s="5" customFormat="1" ht="45.75" customHeight="1">
      <c r="A336" s="37" t="s">
        <v>209</v>
      </c>
      <c r="B336" s="8" t="s">
        <v>57</v>
      </c>
      <c r="C336" s="8" t="s">
        <v>31</v>
      </c>
      <c r="D336" s="8" t="s">
        <v>22</v>
      </c>
      <c r="E336" s="8" t="s">
        <v>177</v>
      </c>
      <c r="F336" s="8" t="s">
        <v>133</v>
      </c>
      <c r="G336" s="39">
        <f t="shared" si="29"/>
        <v>0</v>
      </c>
      <c r="H336" s="27">
        <v>121</v>
      </c>
      <c r="I336" s="92">
        <v>121</v>
      </c>
      <c r="J336" s="98"/>
    </row>
    <row r="337" spans="1:10" s="5" customFormat="1" ht="45">
      <c r="A337" s="37" t="s">
        <v>87</v>
      </c>
      <c r="B337" s="8" t="s">
        <v>57</v>
      </c>
      <c r="C337" s="8" t="s">
        <v>31</v>
      </c>
      <c r="D337" s="8" t="s">
        <v>22</v>
      </c>
      <c r="E337" s="8" t="s">
        <v>177</v>
      </c>
      <c r="F337" s="63" t="s">
        <v>86</v>
      </c>
      <c r="G337" s="39">
        <f t="shared" si="29"/>
        <v>0</v>
      </c>
      <c r="H337" s="26">
        <v>74.2</v>
      </c>
      <c r="I337" s="92">
        <v>74.2</v>
      </c>
      <c r="J337" s="98"/>
    </row>
    <row r="338" spans="1:10" s="5" customFormat="1" ht="30" hidden="1">
      <c r="A338" s="66" t="s">
        <v>108</v>
      </c>
      <c r="B338" s="8" t="s">
        <v>57</v>
      </c>
      <c r="C338" s="8" t="s">
        <v>31</v>
      </c>
      <c r="D338" s="8" t="s">
        <v>22</v>
      </c>
      <c r="E338" s="8" t="s">
        <v>177</v>
      </c>
      <c r="F338" s="63" t="s">
        <v>106</v>
      </c>
      <c r="G338" s="39">
        <f t="shared" si="29"/>
        <v>0</v>
      </c>
      <c r="H338" s="26"/>
      <c r="I338" s="92"/>
      <c r="J338" s="98"/>
    </row>
    <row r="339" spans="1:10" s="5" customFormat="1" ht="15" hidden="1">
      <c r="A339" s="66" t="s">
        <v>109</v>
      </c>
      <c r="B339" s="8" t="s">
        <v>57</v>
      </c>
      <c r="C339" s="8" t="s">
        <v>31</v>
      </c>
      <c r="D339" s="8" t="s">
        <v>22</v>
      </c>
      <c r="E339" s="8" t="s">
        <v>177</v>
      </c>
      <c r="F339" s="63" t="s">
        <v>107</v>
      </c>
      <c r="G339" s="39">
        <f t="shared" si="29"/>
        <v>0</v>
      </c>
      <c r="H339" s="26"/>
      <c r="I339" s="92"/>
      <c r="J339" s="98"/>
    </row>
    <row r="340" spans="1:10" s="5" customFormat="1" ht="15" hidden="1">
      <c r="A340" s="66" t="s">
        <v>230</v>
      </c>
      <c r="B340" s="8" t="s">
        <v>57</v>
      </c>
      <c r="C340" s="8" t="s">
        <v>31</v>
      </c>
      <c r="D340" s="8" t="s">
        <v>22</v>
      </c>
      <c r="E340" s="8" t="s">
        <v>177</v>
      </c>
      <c r="F340" s="63" t="s">
        <v>228</v>
      </c>
      <c r="G340" s="39">
        <f t="shared" si="29"/>
        <v>0</v>
      </c>
      <c r="H340" s="26"/>
      <c r="I340" s="92"/>
      <c r="J340" s="98"/>
    </row>
    <row r="341" spans="1:10" s="5" customFormat="1" ht="99.75">
      <c r="A341" s="142" t="s">
        <v>320</v>
      </c>
      <c r="B341" s="23" t="s">
        <v>57</v>
      </c>
      <c r="C341" s="18" t="s">
        <v>31</v>
      </c>
      <c r="D341" s="18" t="s">
        <v>22</v>
      </c>
      <c r="E341" s="18" t="s">
        <v>178</v>
      </c>
      <c r="F341" s="65"/>
      <c r="G341" s="39">
        <f t="shared" si="29"/>
        <v>0</v>
      </c>
      <c r="H341" s="27">
        <f>H342</f>
        <v>3779.1</v>
      </c>
      <c r="I341" s="27">
        <f>I342</f>
        <v>3779.1</v>
      </c>
      <c r="J341" s="98"/>
    </row>
    <row r="342" spans="1:10" s="5" customFormat="1" ht="15">
      <c r="A342" s="45" t="s">
        <v>122</v>
      </c>
      <c r="B342" s="8" t="s">
        <v>57</v>
      </c>
      <c r="C342" s="8" t="s">
        <v>31</v>
      </c>
      <c r="D342" s="8" t="s">
        <v>22</v>
      </c>
      <c r="E342" s="8" t="s">
        <v>179</v>
      </c>
      <c r="F342" s="8"/>
      <c r="G342" s="39">
        <f aca="true" t="shared" si="30" ref="G342:G353">H342-I342</f>
        <v>0</v>
      </c>
      <c r="H342" s="26">
        <f>H343+H344</f>
        <v>3779.1</v>
      </c>
      <c r="I342" s="26">
        <f>I343+I344</f>
        <v>3779.1</v>
      </c>
      <c r="J342" s="97"/>
    </row>
    <row r="343" spans="1:10" s="5" customFormat="1" ht="61.5" customHeight="1">
      <c r="A343" s="78" t="s">
        <v>94</v>
      </c>
      <c r="B343" s="8" t="s">
        <v>57</v>
      </c>
      <c r="C343" s="8" t="s">
        <v>31</v>
      </c>
      <c r="D343" s="8" t="s">
        <v>22</v>
      </c>
      <c r="E343" s="8" t="s">
        <v>179</v>
      </c>
      <c r="F343" s="8" t="s">
        <v>70</v>
      </c>
      <c r="G343" s="39">
        <f t="shared" si="30"/>
        <v>0</v>
      </c>
      <c r="H343" s="26">
        <v>3779.1</v>
      </c>
      <c r="I343" s="92">
        <v>3779.1</v>
      </c>
      <c r="J343" s="98"/>
    </row>
    <row r="344" spans="1:10" s="5" customFormat="1" ht="15" hidden="1">
      <c r="A344" s="78" t="s">
        <v>73</v>
      </c>
      <c r="B344" s="8" t="s">
        <v>57</v>
      </c>
      <c r="C344" s="8" t="s">
        <v>31</v>
      </c>
      <c r="D344" s="8" t="s">
        <v>22</v>
      </c>
      <c r="E344" s="8" t="s">
        <v>179</v>
      </c>
      <c r="F344" s="8" t="s">
        <v>72</v>
      </c>
      <c r="G344" s="39">
        <f t="shared" si="30"/>
        <v>0</v>
      </c>
      <c r="H344" s="26"/>
      <c r="I344" s="92"/>
      <c r="J344" s="98"/>
    </row>
    <row r="345" spans="1:10" s="5" customFormat="1" ht="43.5" customHeight="1">
      <c r="A345" s="142" t="s">
        <v>321</v>
      </c>
      <c r="B345" s="115" t="s">
        <v>57</v>
      </c>
      <c r="C345" s="8" t="s">
        <v>31</v>
      </c>
      <c r="D345" s="8" t="s">
        <v>22</v>
      </c>
      <c r="E345" s="8" t="s">
        <v>180</v>
      </c>
      <c r="F345" s="8"/>
      <c r="G345" s="39">
        <f t="shared" si="30"/>
        <v>0</v>
      </c>
      <c r="H345" s="26">
        <f>H346</f>
        <v>1697.9</v>
      </c>
      <c r="I345" s="26">
        <f>I346</f>
        <v>1697.9</v>
      </c>
      <c r="J345" s="98"/>
    </row>
    <row r="346" spans="1:10" s="5" customFormat="1" ht="30">
      <c r="A346" s="45" t="s">
        <v>236</v>
      </c>
      <c r="B346" s="8" t="s">
        <v>57</v>
      </c>
      <c r="C346" s="8" t="s">
        <v>31</v>
      </c>
      <c r="D346" s="8" t="s">
        <v>22</v>
      </c>
      <c r="E346" s="8" t="s">
        <v>181</v>
      </c>
      <c r="F346" s="8"/>
      <c r="G346" s="39">
        <f t="shared" si="30"/>
        <v>0</v>
      </c>
      <c r="H346" s="26">
        <f>H347+H348+H350+H352+H351+H349+H353</f>
        <v>1697.9</v>
      </c>
      <c r="I346" s="26">
        <f>I347+I348+I350+I352+I351+I349+I353</f>
        <v>1697.9</v>
      </c>
      <c r="J346" s="97"/>
    </row>
    <row r="347" spans="1:10" s="5" customFormat="1" ht="15">
      <c r="A347" s="37" t="s">
        <v>208</v>
      </c>
      <c r="B347" s="8" t="s">
        <v>57</v>
      </c>
      <c r="C347" s="8" t="s">
        <v>31</v>
      </c>
      <c r="D347" s="8" t="s">
        <v>22</v>
      </c>
      <c r="E347" s="8" t="s">
        <v>181</v>
      </c>
      <c r="F347" s="8" t="s">
        <v>93</v>
      </c>
      <c r="G347" s="39">
        <f t="shared" si="30"/>
        <v>0</v>
      </c>
      <c r="H347" s="26">
        <v>1272</v>
      </c>
      <c r="I347" s="92">
        <v>1272</v>
      </c>
      <c r="J347" s="98"/>
    </row>
    <row r="348" spans="1:10" s="5" customFormat="1" ht="30" hidden="1">
      <c r="A348" s="37" t="s">
        <v>104</v>
      </c>
      <c r="B348" s="8" t="s">
        <v>57</v>
      </c>
      <c r="C348" s="8" t="s">
        <v>31</v>
      </c>
      <c r="D348" s="8" t="s">
        <v>22</v>
      </c>
      <c r="E348" s="8" t="s">
        <v>181</v>
      </c>
      <c r="F348" s="8" t="s">
        <v>103</v>
      </c>
      <c r="G348" s="39">
        <f t="shared" si="30"/>
        <v>0</v>
      </c>
      <c r="H348" s="26"/>
      <c r="I348" s="92"/>
      <c r="J348" s="98"/>
    </row>
    <row r="349" spans="1:10" s="5" customFormat="1" ht="54" customHeight="1">
      <c r="A349" s="37" t="s">
        <v>209</v>
      </c>
      <c r="B349" s="8" t="s">
        <v>57</v>
      </c>
      <c r="C349" s="8" t="s">
        <v>31</v>
      </c>
      <c r="D349" s="8" t="s">
        <v>22</v>
      </c>
      <c r="E349" s="8" t="s">
        <v>181</v>
      </c>
      <c r="F349" s="8" t="s">
        <v>133</v>
      </c>
      <c r="G349" s="39">
        <f t="shared" si="30"/>
        <v>0</v>
      </c>
      <c r="H349" s="26">
        <v>384.1</v>
      </c>
      <c r="I349" s="92">
        <v>384.1</v>
      </c>
      <c r="J349" s="98"/>
    </row>
    <row r="350" spans="1:10" s="5" customFormat="1" ht="45">
      <c r="A350" s="37" t="s">
        <v>87</v>
      </c>
      <c r="B350" s="8" t="s">
        <v>57</v>
      </c>
      <c r="C350" s="8" t="s">
        <v>31</v>
      </c>
      <c r="D350" s="8" t="s">
        <v>22</v>
      </c>
      <c r="E350" s="8" t="s">
        <v>181</v>
      </c>
      <c r="F350" s="63" t="s">
        <v>86</v>
      </c>
      <c r="G350" s="39">
        <f t="shared" si="30"/>
        <v>0</v>
      </c>
      <c r="H350" s="26">
        <v>41.8</v>
      </c>
      <c r="I350" s="92">
        <v>41.8</v>
      </c>
      <c r="J350" s="98"/>
    </row>
    <row r="351" spans="1:10" s="5" customFormat="1" ht="45" hidden="1">
      <c r="A351" s="44" t="s">
        <v>119</v>
      </c>
      <c r="B351" s="8" t="s">
        <v>57</v>
      </c>
      <c r="C351" s="8" t="s">
        <v>31</v>
      </c>
      <c r="D351" s="8" t="s">
        <v>22</v>
      </c>
      <c r="E351" s="8" t="s">
        <v>181</v>
      </c>
      <c r="F351" s="63" t="s">
        <v>118</v>
      </c>
      <c r="G351" s="39">
        <f t="shared" si="30"/>
        <v>0</v>
      </c>
      <c r="H351" s="26"/>
      <c r="I351" s="92"/>
      <c r="J351" s="98"/>
    </row>
    <row r="352" spans="1:10" s="5" customFormat="1" ht="15" hidden="1">
      <c r="A352" s="66" t="s">
        <v>109</v>
      </c>
      <c r="B352" s="8" t="s">
        <v>57</v>
      </c>
      <c r="C352" s="8" t="s">
        <v>31</v>
      </c>
      <c r="D352" s="8" t="s">
        <v>22</v>
      </c>
      <c r="E352" s="8" t="s">
        <v>181</v>
      </c>
      <c r="F352" s="63" t="s">
        <v>107</v>
      </c>
      <c r="G352" s="39">
        <f t="shared" si="30"/>
        <v>0</v>
      </c>
      <c r="H352" s="26"/>
      <c r="I352" s="92"/>
      <c r="J352" s="98"/>
    </row>
    <row r="353" spans="1:10" s="5" customFormat="1" ht="15" hidden="1">
      <c r="A353" s="66" t="s">
        <v>230</v>
      </c>
      <c r="B353" s="8" t="s">
        <v>57</v>
      </c>
      <c r="C353" s="8" t="s">
        <v>31</v>
      </c>
      <c r="D353" s="8" t="s">
        <v>22</v>
      </c>
      <c r="E353" s="8" t="s">
        <v>181</v>
      </c>
      <c r="F353" s="63" t="s">
        <v>228</v>
      </c>
      <c r="G353" s="39">
        <f t="shared" si="30"/>
        <v>0</v>
      </c>
      <c r="H353" s="26"/>
      <c r="I353" s="92"/>
      <c r="J353" s="98"/>
    </row>
    <row r="354" spans="1:10" s="5" customFormat="1" ht="30" hidden="1">
      <c r="A354" s="37" t="s">
        <v>92</v>
      </c>
      <c r="B354" s="23" t="s">
        <v>57</v>
      </c>
      <c r="C354" s="23" t="s">
        <v>31</v>
      </c>
      <c r="D354" s="23" t="s">
        <v>22</v>
      </c>
      <c r="E354" s="23" t="s">
        <v>140</v>
      </c>
      <c r="F354" s="8"/>
      <c r="G354" s="39">
        <f aca="true" t="shared" si="31" ref="G354:G363">H354-I354</f>
        <v>0</v>
      </c>
      <c r="H354" s="26">
        <f>H355+H358</f>
        <v>0</v>
      </c>
      <c r="I354" s="26">
        <f>I355</f>
        <v>0</v>
      </c>
      <c r="J354" s="98"/>
    </row>
    <row r="355" spans="1:10" s="5" customFormat="1" ht="61.5" customHeight="1" hidden="1">
      <c r="A355" s="44" t="s">
        <v>95</v>
      </c>
      <c r="B355" s="8" t="s">
        <v>57</v>
      </c>
      <c r="C355" s="8" t="s">
        <v>31</v>
      </c>
      <c r="D355" s="8" t="s">
        <v>22</v>
      </c>
      <c r="E355" s="8" t="s">
        <v>182</v>
      </c>
      <c r="F355" s="8"/>
      <c r="G355" s="39">
        <f t="shared" si="31"/>
        <v>0</v>
      </c>
      <c r="H355" s="26">
        <f>H356+H357</f>
        <v>0</v>
      </c>
      <c r="I355" s="26">
        <f>I356+I357</f>
        <v>0</v>
      </c>
      <c r="J355" s="98"/>
    </row>
    <row r="356" spans="1:10" s="5" customFormat="1" ht="45" hidden="1">
      <c r="A356" s="37" t="s">
        <v>87</v>
      </c>
      <c r="B356" s="8" t="s">
        <v>57</v>
      </c>
      <c r="C356" s="8" t="s">
        <v>31</v>
      </c>
      <c r="D356" s="8" t="s">
        <v>22</v>
      </c>
      <c r="E356" s="8" t="s">
        <v>182</v>
      </c>
      <c r="F356" s="8" t="s">
        <v>86</v>
      </c>
      <c r="G356" s="39">
        <f t="shared" si="31"/>
        <v>0</v>
      </c>
      <c r="H356" s="26"/>
      <c r="I356" s="92"/>
      <c r="J356" s="98"/>
    </row>
    <row r="357" spans="1:10" s="5" customFormat="1" ht="15" hidden="1">
      <c r="A357" s="44" t="s">
        <v>16</v>
      </c>
      <c r="B357" s="8" t="s">
        <v>57</v>
      </c>
      <c r="C357" s="8" t="s">
        <v>31</v>
      </c>
      <c r="D357" s="8" t="s">
        <v>22</v>
      </c>
      <c r="E357" s="8" t="s">
        <v>182</v>
      </c>
      <c r="F357" s="8" t="s">
        <v>96</v>
      </c>
      <c r="G357" s="39">
        <f t="shared" si="31"/>
        <v>0</v>
      </c>
      <c r="H357" s="26"/>
      <c r="I357" s="92"/>
      <c r="J357" s="98"/>
    </row>
    <row r="358" spans="1:10" s="5" customFormat="1" ht="76.5" customHeight="1" hidden="1">
      <c r="A358" s="37" t="s">
        <v>129</v>
      </c>
      <c r="B358" s="8" t="s">
        <v>57</v>
      </c>
      <c r="C358" s="8" t="s">
        <v>31</v>
      </c>
      <c r="D358" s="8" t="s">
        <v>22</v>
      </c>
      <c r="E358" s="8" t="s">
        <v>183</v>
      </c>
      <c r="F358" s="8"/>
      <c r="G358" s="39">
        <f t="shared" si="31"/>
        <v>0</v>
      </c>
      <c r="H358" s="26">
        <f>H359+H360</f>
        <v>0</v>
      </c>
      <c r="I358" s="26">
        <f>I359+I360</f>
        <v>0</v>
      </c>
      <c r="J358" s="98"/>
    </row>
    <row r="359" spans="1:10" s="5" customFormat="1" ht="45" hidden="1">
      <c r="A359" s="37" t="s">
        <v>87</v>
      </c>
      <c r="B359" s="8" t="s">
        <v>57</v>
      </c>
      <c r="C359" s="8" t="s">
        <v>31</v>
      </c>
      <c r="D359" s="8" t="s">
        <v>22</v>
      </c>
      <c r="E359" s="8" t="s">
        <v>183</v>
      </c>
      <c r="F359" s="8" t="s">
        <v>86</v>
      </c>
      <c r="G359" s="39">
        <f t="shared" si="31"/>
        <v>0</v>
      </c>
      <c r="H359" s="26"/>
      <c r="I359" s="92"/>
      <c r="J359" s="98"/>
    </row>
    <row r="360" spans="1:10" s="5" customFormat="1" ht="15" hidden="1">
      <c r="A360" s="44" t="s">
        <v>16</v>
      </c>
      <c r="B360" s="8" t="s">
        <v>57</v>
      </c>
      <c r="C360" s="8" t="s">
        <v>31</v>
      </c>
      <c r="D360" s="8" t="s">
        <v>22</v>
      </c>
      <c r="E360" s="8" t="s">
        <v>183</v>
      </c>
      <c r="F360" s="8" t="s">
        <v>96</v>
      </c>
      <c r="G360" s="39">
        <f t="shared" si="31"/>
        <v>0</v>
      </c>
      <c r="H360" s="26"/>
      <c r="I360" s="92"/>
      <c r="J360" s="98"/>
    </row>
    <row r="361" spans="1:10" s="16" customFormat="1" ht="14.25">
      <c r="A361" s="36" t="s">
        <v>34</v>
      </c>
      <c r="B361" s="20" t="s">
        <v>57</v>
      </c>
      <c r="C361" s="20" t="s">
        <v>33</v>
      </c>
      <c r="D361" s="20"/>
      <c r="E361" s="20"/>
      <c r="F361" s="20"/>
      <c r="G361" s="39">
        <f t="shared" si="31"/>
        <v>0</v>
      </c>
      <c r="H361" s="24">
        <f>H366+H362+H378+H386</f>
        <v>30657.199999999997</v>
      </c>
      <c r="I361" s="24">
        <f>I366+I362+I378+I386</f>
        <v>30657.199999999997</v>
      </c>
      <c r="J361" s="107"/>
    </row>
    <row r="362" spans="1:10" s="16" customFormat="1" ht="14.25">
      <c r="A362" s="135" t="s">
        <v>12</v>
      </c>
      <c r="B362" s="15" t="s">
        <v>57</v>
      </c>
      <c r="C362" s="15" t="s">
        <v>33</v>
      </c>
      <c r="D362" s="15" t="s">
        <v>22</v>
      </c>
      <c r="E362" s="15"/>
      <c r="F362" s="15"/>
      <c r="G362" s="39">
        <f t="shared" si="31"/>
        <v>0</v>
      </c>
      <c r="H362" s="24">
        <f aca="true" t="shared" si="32" ref="H362:I364">H363</f>
        <v>1085</v>
      </c>
      <c r="I362" s="93">
        <f t="shared" si="32"/>
        <v>1085</v>
      </c>
      <c r="J362" s="107"/>
    </row>
    <row r="363" spans="1:10" s="19" customFormat="1" ht="30">
      <c r="A363" s="37" t="s">
        <v>92</v>
      </c>
      <c r="B363" s="23" t="s">
        <v>57</v>
      </c>
      <c r="C363" s="23" t="s">
        <v>33</v>
      </c>
      <c r="D363" s="23" t="s">
        <v>22</v>
      </c>
      <c r="E363" s="23" t="s">
        <v>140</v>
      </c>
      <c r="F363" s="23"/>
      <c r="G363" s="39">
        <f t="shared" si="31"/>
        <v>0</v>
      </c>
      <c r="H363" s="27">
        <f t="shared" si="32"/>
        <v>1085</v>
      </c>
      <c r="I363" s="95">
        <f t="shared" si="32"/>
        <v>1085</v>
      </c>
      <c r="J363" s="101"/>
    </row>
    <row r="364" spans="1:10" s="5" customFormat="1" ht="45">
      <c r="A364" s="44" t="s">
        <v>13</v>
      </c>
      <c r="B364" s="14" t="s">
        <v>57</v>
      </c>
      <c r="C364" s="23" t="s">
        <v>33</v>
      </c>
      <c r="D364" s="23" t="s">
        <v>22</v>
      </c>
      <c r="E364" s="14" t="s">
        <v>184</v>
      </c>
      <c r="F364" s="14"/>
      <c r="G364" s="39">
        <f aca="true" t="shared" si="33" ref="G364:G372">H364-I364</f>
        <v>0</v>
      </c>
      <c r="H364" s="26">
        <f t="shared" si="32"/>
        <v>1085</v>
      </c>
      <c r="I364" s="92">
        <f t="shared" si="32"/>
        <v>1085</v>
      </c>
      <c r="J364" s="97"/>
    </row>
    <row r="365" spans="1:10" s="5" customFormat="1" ht="15">
      <c r="A365" s="45" t="s">
        <v>100</v>
      </c>
      <c r="B365" s="14" t="s">
        <v>57</v>
      </c>
      <c r="C365" s="23" t="s">
        <v>33</v>
      </c>
      <c r="D365" s="23" t="s">
        <v>22</v>
      </c>
      <c r="E365" s="14" t="s">
        <v>184</v>
      </c>
      <c r="F365" s="14" t="s">
        <v>99</v>
      </c>
      <c r="G365" s="39">
        <f t="shared" si="33"/>
        <v>0</v>
      </c>
      <c r="H365" s="26">
        <v>1085</v>
      </c>
      <c r="I365" s="92">
        <v>1085</v>
      </c>
      <c r="J365" s="98"/>
    </row>
    <row r="366" spans="1:10" s="16" customFormat="1" ht="14.25">
      <c r="A366" s="36" t="s">
        <v>56</v>
      </c>
      <c r="B366" s="20" t="s">
        <v>57</v>
      </c>
      <c r="C366" s="20" t="s">
        <v>33</v>
      </c>
      <c r="D366" s="20" t="s">
        <v>23</v>
      </c>
      <c r="E366" s="20"/>
      <c r="F366" s="20"/>
      <c r="G366" s="39">
        <f t="shared" si="33"/>
        <v>0</v>
      </c>
      <c r="H366" s="24">
        <f>H367</f>
        <v>19926</v>
      </c>
      <c r="I366" s="24">
        <f>I367</f>
        <v>19926</v>
      </c>
      <c r="J366" s="107"/>
    </row>
    <row r="367" spans="1:10" s="16" customFormat="1" ht="30">
      <c r="A367" s="37" t="s">
        <v>92</v>
      </c>
      <c r="B367" s="23" t="s">
        <v>57</v>
      </c>
      <c r="C367" s="23" t="s">
        <v>33</v>
      </c>
      <c r="D367" s="23" t="s">
        <v>23</v>
      </c>
      <c r="E367" s="23" t="s">
        <v>140</v>
      </c>
      <c r="F367" s="23"/>
      <c r="G367" s="39">
        <f t="shared" si="33"/>
        <v>0</v>
      </c>
      <c r="H367" s="27">
        <f>H370+H372+H368</f>
        <v>19926</v>
      </c>
      <c r="I367" s="27">
        <f>I370+I372+I368</f>
        <v>19926</v>
      </c>
      <c r="J367" s="99"/>
    </row>
    <row r="368" spans="1:10" s="5" customFormat="1" ht="90">
      <c r="A368" s="45" t="s">
        <v>305</v>
      </c>
      <c r="B368" s="8" t="s">
        <v>57</v>
      </c>
      <c r="C368" s="8" t="s">
        <v>33</v>
      </c>
      <c r="D368" s="8" t="s">
        <v>23</v>
      </c>
      <c r="E368" s="8" t="s">
        <v>201</v>
      </c>
      <c r="F368" s="8"/>
      <c r="G368" s="39">
        <f>H368-I368</f>
        <v>0</v>
      </c>
      <c r="H368" s="26">
        <f>H369</f>
        <v>2715.1</v>
      </c>
      <c r="I368" s="92">
        <f>I369</f>
        <v>2715.1</v>
      </c>
      <c r="J368" s="98"/>
    </row>
    <row r="369" spans="1:10" s="5" customFormat="1" ht="30" customHeight="1">
      <c r="A369" s="78" t="s">
        <v>111</v>
      </c>
      <c r="B369" s="8" t="s">
        <v>57</v>
      </c>
      <c r="C369" s="8" t="s">
        <v>33</v>
      </c>
      <c r="D369" s="8" t="s">
        <v>23</v>
      </c>
      <c r="E369" s="8" t="s">
        <v>201</v>
      </c>
      <c r="F369" s="8" t="s">
        <v>110</v>
      </c>
      <c r="G369" s="39">
        <f>H369-I369</f>
        <v>0</v>
      </c>
      <c r="H369" s="26">
        <v>2715.1</v>
      </c>
      <c r="I369" s="92">
        <v>2715.1</v>
      </c>
      <c r="J369" s="98"/>
    </row>
    <row r="370" spans="1:10" s="16" customFormat="1" ht="105">
      <c r="A370" s="44" t="s">
        <v>306</v>
      </c>
      <c r="B370" s="23" t="s">
        <v>57</v>
      </c>
      <c r="C370" s="23" t="s">
        <v>33</v>
      </c>
      <c r="D370" s="23" t="s">
        <v>23</v>
      </c>
      <c r="E370" s="23" t="s">
        <v>185</v>
      </c>
      <c r="F370" s="23"/>
      <c r="G370" s="39">
        <f t="shared" si="33"/>
        <v>0</v>
      </c>
      <c r="H370" s="27">
        <f>H371</f>
        <v>424.9</v>
      </c>
      <c r="I370" s="27">
        <f>I371</f>
        <v>424.9</v>
      </c>
      <c r="J370" s="99"/>
    </row>
    <row r="371" spans="1:10" s="16" customFormat="1" ht="33" customHeight="1">
      <c r="A371" s="44" t="s">
        <v>111</v>
      </c>
      <c r="B371" s="23" t="s">
        <v>57</v>
      </c>
      <c r="C371" s="23" t="s">
        <v>33</v>
      </c>
      <c r="D371" s="23" t="s">
        <v>23</v>
      </c>
      <c r="E371" s="23" t="s">
        <v>185</v>
      </c>
      <c r="F371" s="23" t="s">
        <v>110</v>
      </c>
      <c r="G371" s="39">
        <f t="shared" si="33"/>
        <v>0</v>
      </c>
      <c r="H371" s="27">
        <v>424.9</v>
      </c>
      <c r="I371" s="95">
        <v>424.9</v>
      </c>
      <c r="J371" s="99"/>
    </row>
    <row r="372" spans="1:10" s="16" customFormat="1" ht="30">
      <c r="A372" s="44" t="s">
        <v>307</v>
      </c>
      <c r="B372" s="23" t="s">
        <v>57</v>
      </c>
      <c r="C372" s="23" t="s">
        <v>33</v>
      </c>
      <c r="D372" s="23" t="s">
        <v>23</v>
      </c>
      <c r="E372" s="23" t="s">
        <v>187</v>
      </c>
      <c r="F372" s="23"/>
      <c r="G372" s="39">
        <f t="shared" si="33"/>
        <v>0</v>
      </c>
      <c r="H372" s="27">
        <f>H377+H373+H374+H376+H375</f>
        <v>16786</v>
      </c>
      <c r="I372" s="27">
        <f>I377+I373+I374+I376+I375</f>
        <v>16786</v>
      </c>
      <c r="J372" s="99"/>
    </row>
    <row r="373" spans="1:10" s="16" customFormat="1" ht="30" hidden="1">
      <c r="A373" s="44" t="s">
        <v>205</v>
      </c>
      <c r="B373" s="23" t="s">
        <v>57</v>
      </c>
      <c r="C373" s="23" t="s">
        <v>33</v>
      </c>
      <c r="D373" s="23" t="s">
        <v>23</v>
      </c>
      <c r="E373" s="23" t="s">
        <v>187</v>
      </c>
      <c r="F373" s="23" t="s">
        <v>89</v>
      </c>
      <c r="G373" s="39">
        <f>H373-I373</f>
        <v>0</v>
      </c>
      <c r="H373" s="27">
        <f>535-535</f>
        <v>0</v>
      </c>
      <c r="I373" s="95"/>
      <c r="J373" s="99"/>
    </row>
    <row r="374" spans="1:10" s="16" customFormat="1" ht="45" hidden="1">
      <c r="A374" s="44" t="s">
        <v>102</v>
      </c>
      <c r="B374" s="23" t="s">
        <v>57</v>
      </c>
      <c r="C374" s="23" t="s">
        <v>33</v>
      </c>
      <c r="D374" s="23" t="s">
        <v>23</v>
      </c>
      <c r="E374" s="23" t="s">
        <v>187</v>
      </c>
      <c r="F374" s="23" t="s">
        <v>101</v>
      </c>
      <c r="G374" s="39">
        <f>H374-I374</f>
        <v>0</v>
      </c>
      <c r="H374" s="27"/>
      <c r="I374" s="95"/>
      <c r="J374" s="99"/>
    </row>
    <row r="375" spans="1:10" s="16" customFormat="1" ht="61.5" customHeight="1" hidden="1">
      <c r="A375" s="44" t="s">
        <v>186</v>
      </c>
      <c r="B375" s="23" t="s">
        <v>57</v>
      </c>
      <c r="C375" s="23" t="s">
        <v>33</v>
      </c>
      <c r="D375" s="23" t="s">
        <v>23</v>
      </c>
      <c r="E375" s="23" t="s">
        <v>187</v>
      </c>
      <c r="F375" s="23" t="s">
        <v>131</v>
      </c>
      <c r="G375" s="39">
        <f>H375-I375</f>
        <v>0</v>
      </c>
      <c r="H375" s="27">
        <f>162-162</f>
        <v>0</v>
      </c>
      <c r="I375" s="95"/>
      <c r="J375" s="99"/>
    </row>
    <row r="376" spans="1:10" s="16" customFormat="1" ht="45">
      <c r="A376" s="37" t="s">
        <v>87</v>
      </c>
      <c r="B376" s="23" t="s">
        <v>57</v>
      </c>
      <c r="C376" s="23" t="s">
        <v>33</v>
      </c>
      <c r="D376" s="23" t="s">
        <v>23</v>
      </c>
      <c r="E376" s="23" t="s">
        <v>187</v>
      </c>
      <c r="F376" s="23" t="s">
        <v>86</v>
      </c>
      <c r="G376" s="39">
        <f>H376-I376</f>
        <v>0</v>
      </c>
      <c r="H376" s="27">
        <v>252</v>
      </c>
      <c r="I376" s="95">
        <v>252</v>
      </c>
      <c r="J376" s="99"/>
    </row>
    <row r="377" spans="1:10" s="16" customFormat="1" ht="31.5" customHeight="1">
      <c r="A377" s="44" t="s">
        <v>111</v>
      </c>
      <c r="B377" s="23" t="s">
        <v>57</v>
      </c>
      <c r="C377" s="23" t="s">
        <v>33</v>
      </c>
      <c r="D377" s="23" t="s">
        <v>23</v>
      </c>
      <c r="E377" s="23" t="s">
        <v>187</v>
      </c>
      <c r="F377" s="23" t="s">
        <v>110</v>
      </c>
      <c r="G377" s="39">
        <f>H377-I377</f>
        <v>0</v>
      </c>
      <c r="H377" s="27">
        <v>16534</v>
      </c>
      <c r="I377" s="95">
        <v>16534</v>
      </c>
      <c r="J377" s="99"/>
    </row>
    <row r="378" spans="1:10" s="5" customFormat="1" ht="15">
      <c r="A378" s="36" t="s">
        <v>71</v>
      </c>
      <c r="B378" s="7" t="s">
        <v>57</v>
      </c>
      <c r="C378" s="7" t="s">
        <v>33</v>
      </c>
      <c r="D378" s="7" t="s">
        <v>24</v>
      </c>
      <c r="E378" s="7"/>
      <c r="F378" s="7"/>
      <c r="G378" s="39">
        <f aca="true" t="shared" si="34" ref="G378:G399">H378-I378</f>
        <v>0</v>
      </c>
      <c r="H378" s="25">
        <f>H379</f>
        <v>7993.199999999999</v>
      </c>
      <c r="I378" s="25">
        <f>I379</f>
        <v>7993.199999999999</v>
      </c>
      <c r="J378" s="98"/>
    </row>
    <row r="379" spans="1:10" s="5" customFormat="1" ht="30">
      <c r="A379" s="37" t="s">
        <v>92</v>
      </c>
      <c r="B379" s="8" t="s">
        <v>57</v>
      </c>
      <c r="C379" s="8" t="s">
        <v>33</v>
      </c>
      <c r="D379" s="8" t="s">
        <v>24</v>
      </c>
      <c r="E379" s="8" t="s">
        <v>140</v>
      </c>
      <c r="F379" s="8"/>
      <c r="G379" s="39">
        <f t="shared" si="34"/>
        <v>0</v>
      </c>
      <c r="H379" s="26">
        <f>H380+H382+H384</f>
        <v>7993.199999999999</v>
      </c>
      <c r="I379" s="26">
        <f>I380+I382+I384</f>
        <v>7993.199999999999</v>
      </c>
      <c r="J379" s="98"/>
    </row>
    <row r="380" spans="1:10" s="5" customFormat="1" ht="73.5" customHeight="1">
      <c r="A380" s="45" t="s">
        <v>340</v>
      </c>
      <c r="B380" s="8" t="s">
        <v>57</v>
      </c>
      <c r="C380" s="8" t="s">
        <v>33</v>
      </c>
      <c r="D380" s="8" t="s">
        <v>24</v>
      </c>
      <c r="E380" s="8" t="s">
        <v>202</v>
      </c>
      <c r="F380" s="8"/>
      <c r="G380" s="39">
        <f t="shared" si="34"/>
        <v>0</v>
      </c>
      <c r="H380" s="27">
        <f>H381</f>
        <v>878.2</v>
      </c>
      <c r="I380" s="95">
        <f>I381</f>
        <v>878.2</v>
      </c>
      <c r="J380" s="98"/>
    </row>
    <row r="381" spans="1:10" s="5" customFormat="1" ht="29.25" customHeight="1">
      <c r="A381" s="78" t="s">
        <v>111</v>
      </c>
      <c r="B381" s="8" t="s">
        <v>57</v>
      </c>
      <c r="C381" s="8" t="s">
        <v>33</v>
      </c>
      <c r="D381" s="8" t="s">
        <v>24</v>
      </c>
      <c r="E381" s="8" t="s">
        <v>202</v>
      </c>
      <c r="F381" s="8" t="s">
        <v>110</v>
      </c>
      <c r="G381" s="39">
        <f t="shared" si="34"/>
        <v>0</v>
      </c>
      <c r="H381" s="26">
        <v>878.2</v>
      </c>
      <c r="I381" s="92">
        <v>878.2</v>
      </c>
      <c r="J381" s="98"/>
    </row>
    <row r="382" spans="1:10" s="5" customFormat="1" ht="20.25" customHeight="1">
      <c r="A382" s="45" t="s">
        <v>308</v>
      </c>
      <c r="B382" s="8" t="s">
        <v>57</v>
      </c>
      <c r="C382" s="8" t="s">
        <v>33</v>
      </c>
      <c r="D382" s="8" t="s">
        <v>24</v>
      </c>
      <c r="E382" s="8" t="s">
        <v>203</v>
      </c>
      <c r="F382" s="8"/>
      <c r="G382" s="39">
        <f t="shared" si="34"/>
        <v>0</v>
      </c>
      <c r="H382" s="26">
        <f>H383</f>
        <v>5181.9</v>
      </c>
      <c r="I382" s="26">
        <f>I383</f>
        <v>5181.9</v>
      </c>
      <c r="J382" s="98"/>
    </row>
    <row r="383" spans="1:10" s="5" customFormat="1" ht="32.25" customHeight="1">
      <c r="A383" s="78" t="s">
        <v>111</v>
      </c>
      <c r="B383" s="8" t="s">
        <v>57</v>
      </c>
      <c r="C383" s="8" t="s">
        <v>33</v>
      </c>
      <c r="D383" s="8" t="s">
        <v>24</v>
      </c>
      <c r="E383" s="8" t="s">
        <v>203</v>
      </c>
      <c r="F383" s="8" t="s">
        <v>110</v>
      </c>
      <c r="G383" s="39">
        <f t="shared" si="34"/>
        <v>0</v>
      </c>
      <c r="H383" s="26">
        <v>5181.9</v>
      </c>
      <c r="I383" s="92">
        <v>5181.9</v>
      </c>
      <c r="J383" s="98"/>
    </row>
    <row r="384" spans="1:10" s="5" customFormat="1" ht="47.25" customHeight="1">
      <c r="A384" s="132" t="s">
        <v>309</v>
      </c>
      <c r="B384" s="8" t="s">
        <v>57</v>
      </c>
      <c r="C384" s="8" t="s">
        <v>33</v>
      </c>
      <c r="D384" s="8" t="s">
        <v>24</v>
      </c>
      <c r="E384" s="8" t="s">
        <v>204</v>
      </c>
      <c r="F384" s="8"/>
      <c r="G384" s="39">
        <f t="shared" si="34"/>
        <v>0</v>
      </c>
      <c r="H384" s="26">
        <f>H385</f>
        <v>1933.1</v>
      </c>
      <c r="I384" s="26">
        <f>I385</f>
        <v>1933.1</v>
      </c>
      <c r="J384" s="98"/>
    </row>
    <row r="385" spans="1:10" s="5" customFormat="1" ht="30">
      <c r="A385" s="37" t="s">
        <v>240</v>
      </c>
      <c r="B385" s="8" t="s">
        <v>57</v>
      </c>
      <c r="C385" s="8" t="s">
        <v>33</v>
      </c>
      <c r="D385" s="8" t="s">
        <v>24</v>
      </c>
      <c r="E385" s="8" t="s">
        <v>204</v>
      </c>
      <c r="F385" s="8" t="s">
        <v>241</v>
      </c>
      <c r="G385" s="39">
        <f t="shared" si="34"/>
        <v>0</v>
      </c>
      <c r="H385" s="26">
        <v>1933.1</v>
      </c>
      <c r="I385" s="92">
        <v>1933.1</v>
      </c>
      <c r="J385" s="98"/>
    </row>
    <row r="386" spans="1:10" s="5" customFormat="1" ht="28.5">
      <c r="A386" s="135" t="s">
        <v>268</v>
      </c>
      <c r="B386" s="15" t="s">
        <v>33</v>
      </c>
      <c r="C386" s="15" t="s">
        <v>35</v>
      </c>
      <c r="D386" s="14"/>
      <c r="E386" s="14"/>
      <c r="F386" s="14"/>
      <c r="G386" s="39">
        <f t="shared" si="34"/>
        <v>0</v>
      </c>
      <c r="H386" s="26">
        <f>H395+H387</f>
        <v>1653</v>
      </c>
      <c r="I386" s="26">
        <f>I395+I387</f>
        <v>1653</v>
      </c>
      <c r="J386" s="98"/>
    </row>
    <row r="387" spans="1:10" s="5" customFormat="1" ht="60" customHeight="1">
      <c r="A387" s="138" t="s">
        <v>311</v>
      </c>
      <c r="B387" s="18" t="s">
        <v>57</v>
      </c>
      <c r="C387" s="23" t="s">
        <v>33</v>
      </c>
      <c r="D387" s="23" t="s">
        <v>35</v>
      </c>
      <c r="E387" s="18" t="s">
        <v>143</v>
      </c>
      <c r="F387" s="18"/>
      <c r="G387" s="39">
        <f t="shared" si="34"/>
        <v>0</v>
      </c>
      <c r="H387" s="26">
        <f>H388</f>
        <v>40</v>
      </c>
      <c r="I387" s="26">
        <f>I388</f>
        <v>40</v>
      </c>
      <c r="J387" s="98"/>
    </row>
    <row r="388" spans="1:10" s="5" customFormat="1" ht="60">
      <c r="A388" s="44" t="s">
        <v>343</v>
      </c>
      <c r="B388" s="18" t="s">
        <v>57</v>
      </c>
      <c r="C388" s="23" t="s">
        <v>33</v>
      </c>
      <c r="D388" s="23" t="s">
        <v>35</v>
      </c>
      <c r="E388" s="8" t="s">
        <v>344</v>
      </c>
      <c r="F388" s="18"/>
      <c r="G388" s="39">
        <f t="shared" si="34"/>
        <v>0</v>
      </c>
      <c r="H388" s="26">
        <f>H389</f>
        <v>40</v>
      </c>
      <c r="I388" s="26">
        <f>I389</f>
        <v>40</v>
      </c>
      <c r="J388" s="98"/>
    </row>
    <row r="389" spans="1:10" s="5" customFormat="1" ht="60">
      <c r="A389" s="44" t="s">
        <v>345</v>
      </c>
      <c r="B389" s="18" t="s">
        <v>57</v>
      </c>
      <c r="C389" s="23" t="s">
        <v>33</v>
      </c>
      <c r="D389" s="23" t="s">
        <v>35</v>
      </c>
      <c r="E389" s="8" t="s">
        <v>346</v>
      </c>
      <c r="F389" s="18"/>
      <c r="G389" s="39">
        <f t="shared" si="34"/>
        <v>0</v>
      </c>
      <c r="H389" s="26">
        <f>H392+H390</f>
        <v>40</v>
      </c>
      <c r="I389" s="26">
        <f>I392+I390</f>
        <v>40</v>
      </c>
      <c r="J389" s="98"/>
    </row>
    <row r="390" spans="1:10" s="5" customFormat="1" ht="30">
      <c r="A390" s="52" t="s">
        <v>115</v>
      </c>
      <c r="B390" s="18" t="s">
        <v>57</v>
      </c>
      <c r="C390" s="23" t="s">
        <v>33</v>
      </c>
      <c r="D390" s="23" t="s">
        <v>35</v>
      </c>
      <c r="E390" s="8" t="s">
        <v>364</v>
      </c>
      <c r="F390" s="18"/>
      <c r="G390" s="39">
        <f t="shared" si="34"/>
        <v>0</v>
      </c>
      <c r="H390" s="26">
        <f>H391</f>
        <v>40</v>
      </c>
      <c r="I390" s="26">
        <f>I391</f>
        <v>40</v>
      </c>
      <c r="J390" s="98"/>
    </row>
    <row r="391" spans="1:10" s="5" customFormat="1" ht="45">
      <c r="A391" s="37" t="s">
        <v>87</v>
      </c>
      <c r="B391" s="18" t="s">
        <v>57</v>
      </c>
      <c r="C391" s="23" t="s">
        <v>33</v>
      </c>
      <c r="D391" s="23" t="s">
        <v>35</v>
      </c>
      <c r="E391" s="8" t="s">
        <v>364</v>
      </c>
      <c r="F391" s="18" t="s">
        <v>86</v>
      </c>
      <c r="G391" s="39">
        <f t="shared" si="34"/>
        <v>0</v>
      </c>
      <c r="H391" s="26">
        <v>40</v>
      </c>
      <c r="I391" s="26">
        <v>40</v>
      </c>
      <c r="J391" s="98"/>
    </row>
    <row r="392" spans="1:10" s="5" customFormat="1" ht="75" hidden="1">
      <c r="A392" s="44" t="s">
        <v>347</v>
      </c>
      <c r="B392" s="18" t="s">
        <v>57</v>
      </c>
      <c r="C392" s="23" t="s">
        <v>33</v>
      </c>
      <c r="D392" s="23" t="s">
        <v>35</v>
      </c>
      <c r="E392" s="8" t="s">
        <v>348</v>
      </c>
      <c r="F392" s="18"/>
      <c r="G392" s="39">
        <f t="shared" si="34"/>
        <v>0</v>
      </c>
      <c r="H392" s="26">
        <f>H393+H394</f>
        <v>0</v>
      </c>
      <c r="I392" s="26">
        <f>I393+I394</f>
        <v>0</v>
      </c>
      <c r="J392" s="98"/>
    </row>
    <row r="393" spans="1:10" s="5" customFormat="1" ht="45" hidden="1">
      <c r="A393" s="37" t="s">
        <v>87</v>
      </c>
      <c r="B393" s="18" t="s">
        <v>57</v>
      </c>
      <c r="C393" s="23" t="s">
        <v>33</v>
      </c>
      <c r="D393" s="23" t="s">
        <v>35</v>
      </c>
      <c r="E393" s="8" t="s">
        <v>348</v>
      </c>
      <c r="F393" s="18" t="s">
        <v>86</v>
      </c>
      <c r="G393" s="39">
        <f t="shared" si="34"/>
        <v>0</v>
      </c>
      <c r="H393" s="26"/>
      <c r="I393" s="26"/>
      <c r="J393" s="98"/>
    </row>
    <row r="394" spans="1:10" s="5" customFormat="1" ht="15" hidden="1">
      <c r="A394" s="77" t="s">
        <v>73</v>
      </c>
      <c r="B394" s="18" t="s">
        <v>57</v>
      </c>
      <c r="C394" s="23" t="s">
        <v>33</v>
      </c>
      <c r="D394" s="23" t="s">
        <v>35</v>
      </c>
      <c r="E394" s="8" t="s">
        <v>348</v>
      </c>
      <c r="F394" s="18" t="s">
        <v>72</v>
      </c>
      <c r="G394" s="39">
        <f t="shared" si="34"/>
        <v>0</v>
      </c>
      <c r="H394" s="26"/>
      <c r="I394" s="26"/>
      <c r="J394" s="98"/>
    </row>
    <row r="395" spans="1:10" s="5" customFormat="1" ht="30">
      <c r="A395" s="44" t="s">
        <v>307</v>
      </c>
      <c r="B395" s="23" t="s">
        <v>57</v>
      </c>
      <c r="C395" s="23" t="s">
        <v>33</v>
      </c>
      <c r="D395" s="23" t="s">
        <v>35</v>
      </c>
      <c r="E395" s="23" t="s">
        <v>187</v>
      </c>
      <c r="F395" s="23"/>
      <c r="G395" s="39">
        <f t="shared" si="34"/>
        <v>0</v>
      </c>
      <c r="H395" s="26">
        <f>H396+H397+H398+H399</f>
        <v>1613</v>
      </c>
      <c r="I395" s="26">
        <f>I396+I397+I398+I399</f>
        <v>1613</v>
      </c>
      <c r="J395" s="98"/>
    </row>
    <row r="396" spans="1:10" s="5" customFormat="1" ht="30">
      <c r="A396" s="44" t="s">
        <v>205</v>
      </c>
      <c r="B396" s="23" t="s">
        <v>57</v>
      </c>
      <c r="C396" s="23" t="s">
        <v>33</v>
      </c>
      <c r="D396" s="23" t="s">
        <v>35</v>
      </c>
      <c r="E396" s="23" t="s">
        <v>187</v>
      </c>
      <c r="F396" s="23" t="s">
        <v>89</v>
      </c>
      <c r="G396" s="39">
        <f t="shared" si="34"/>
        <v>0</v>
      </c>
      <c r="H396" s="26">
        <v>880</v>
      </c>
      <c r="I396" s="92">
        <v>880</v>
      </c>
      <c r="J396" s="98"/>
    </row>
    <row r="397" spans="1:10" s="5" customFormat="1" ht="45" hidden="1">
      <c r="A397" s="44" t="s">
        <v>102</v>
      </c>
      <c r="B397" s="23" t="s">
        <v>57</v>
      </c>
      <c r="C397" s="23" t="s">
        <v>33</v>
      </c>
      <c r="D397" s="23" t="s">
        <v>23</v>
      </c>
      <c r="E397" s="23" t="s">
        <v>187</v>
      </c>
      <c r="F397" s="23" t="s">
        <v>101</v>
      </c>
      <c r="G397" s="39">
        <f t="shared" si="34"/>
        <v>0</v>
      </c>
      <c r="H397" s="26"/>
      <c r="I397" s="92"/>
      <c r="J397" s="98"/>
    </row>
    <row r="398" spans="1:10" s="5" customFormat="1" ht="61.5" customHeight="1">
      <c r="A398" s="44" t="s">
        <v>186</v>
      </c>
      <c r="B398" s="23" t="s">
        <v>57</v>
      </c>
      <c r="C398" s="23" t="s">
        <v>33</v>
      </c>
      <c r="D398" s="23" t="s">
        <v>35</v>
      </c>
      <c r="E398" s="23" t="s">
        <v>187</v>
      </c>
      <c r="F398" s="23" t="s">
        <v>131</v>
      </c>
      <c r="G398" s="39">
        <f t="shared" si="34"/>
        <v>0</v>
      </c>
      <c r="H398" s="26">
        <v>266</v>
      </c>
      <c r="I398" s="92">
        <v>266</v>
      </c>
      <c r="J398" s="98"/>
    </row>
    <row r="399" spans="1:10" s="5" customFormat="1" ht="45">
      <c r="A399" s="37" t="s">
        <v>87</v>
      </c>
      <c r="B399" s="23" t="s">
        <v>57</v>
      </c>
      <c r="C399" s="23" t="s">
        <v>33</v>
      </c>
      <c r="D399" s="23" t="s">
        <v>35</v>
      </c>
      <c r="E399" s="23" t="s">
        <v>187</v>
      </c>
      <c r="F399" s="23" t="s">
        <v>86</v>
      </c>
      <c r="G399" s="39">
        <f t="shared" si="34"/>
        <v>0</v>
      </c>
      <c r="H399" s="26">
        <v>467</v>
      </c>
      <c r="I399" s="92">
        <v>467</v>
      </c>
      <c r="J399" s="98"/>
    </row>
    <row r="400" spans="1:10" s="16" customFormat="1" ht="14.25">
      <c r="A400" s="135" t="s">
        <v>3</v>
      </c>
      <c r="B400" s="15" t="s">
        <v>57</v>
      </c>
      <c r="C400" s="15" t="s">
        <v>40</v>
      </c>
      <c r="D400" s="15"/>
      <c r="E400" s="15"/>
      <c r="F400" s="15"/>
      <c r="G400" s="39">
        <f aca="true" t="shared" si="35" ref="G400:G405">H400-I400</f>
        <v>0</v>
      </c>
      <c r="H400" s="24">
        <f aca="true" t="shared" si="36" ref="H400:I402">H401</f>
        <v>250</v>
      </c>
      <c r="I400" s="93">
        <f t="shared" si="36"/>
        <v>250</v>
      </c>
      <c r="J400" s="107"/>
    </row>
    <row r="401" spans="1:10" s="16" customFormat="1" ht="15" customHeight="1">
      <c r="A401" s="36" t="s">
        <v>64</v>
      </c>
      <c r="B401" s="15" t="s">
        <v>57</v>
      </c>
      <c r="C401" s="15" t="s">
        <v>40</v>
      </c>
      <c r="D401" s="15" t="s">
        <v>22</v>
      </c>
      <c r="E401" s="15"/>
      <c r="F401" s="15"/>
      <c r="G401" s="39">
        <f t="shared" si="35"/>
        <v>0</v>
      </c>
      <c r="H401" s="24">
        <f t="shared" si="36"/>
        <v>250</v>
      </c>
      <c r="I401" s="24">
        <f t="shared" si="36"/>
        <v>250</v>
      </c>
      <c r="J401" s="107"/>
    </row>
    <row r="402" spans="1:10" s="16" customFormat="1" ht="30.75" customHeight="1">
      <c r="A402" s="142" t="s">
        <v>319</v>
      </c>
      <c r="B402" s="23" t="s">
        <v>57</v>
      </c>
      <c r="C402" s="23" t="s">
        <v>40</v>
      </c>
      <c r="D402" s="23" t="s">
        <v>22</v>
      </c>
      <c r="E402" s="23" t="s">
        <v>188</v>
      </c>
      <c r="F402" s="23"/>
      <c r="G402" s="39">
        <f t="shared" si="35"/>
        <v>0</v>
      </c>
      <c r="H402" s="27">
        <f t="shared" si="36"/>
        <v>250</v>
      </c>
      <c r="I402" s="27">
        <f t="shared" si="36"/>
        <v>250</v>
      </c>
      <c r="J402" s="107"/>
    </row>
    <row r="403" spans="1:10" s="5" customFormat="1" ht="30">
      <c r="A403" s="79" t="s">
        <v>76</v>
      </c>
      <c r="B403" s="8" t="s">
        <v>57</v>
      </c>
      <c r="C403" s="8" t="s">
        <v>40</v>
      </c>
      <c r="D403" s="8" t="s">
        <v>22</v>
      </c>
      <c r="E403" s="8" t="s">
        <v>189</v>
      </c>
      <c r="F403" s="8"/>
      <c r="G403" s="39">
        <f t="shared" si="35"/>
        <v>0</v>
      </c>
      <c r="H403" s="26">
        <f>H406+H404+H405+H407</f>
        <v>250</v>
      </c>
      <c r="I403" s="26">
        <f>I406+I404+I405+I407</f>
        <v>250</v>
      </c>
      <c r="J403" s="97"/>
    </row>
    <row r="404" spans="1:10" s="5" customFormat="1" ht="60">
      <c r="A404" s="148" t="s">
        <v>233</v>
      </c>
      <c r="B404" s="8" t="s">
        <v>57</v>
      </c>
      <c r="C404" s="8" t="s">
        <v>40</v>
      </c>
      <c r="D404" s="8" t="s">
        <v>22</v>
      </c>
      <c r="E404" s="8" t="s">
        <v>189</v>
      </c>
      <c r="F404" s="8" t="s">
        <v>232</v>
      </c>
      <c r="G404" s="39">
        <f t="shared" si="35"/>
        <v>0</v>
      </c>
      <c r="H404" s="26">
        <v>100</v>
      </c>
      <c r="I404" s="92">
        <v>100</v>
      </c>
      <c r="J404" s="97"/>
    </row>
    <row r="405" spans="1:10" s="5" customFormat="1" ht="45" hidden="1">
      <c r="A405" s="44" t="s">
        <v>102</v>
      </c>
      <c r="B405" s="8" t="s">
        <v>57</v>
      </c>
      <c r="C405" s="8" t="s">
        <v>40</v>
      </c>
      <c r="D405" s="8" t="s">
        <v>22</v>
      </c>
      <c r="E405" s="8" t="s">
        <v>189</v>
      </c>
      <c r="F405" s="8" t="s">
        <v>101</v>
      </c>
      <c r="G405" s="39">
        <f t="shared" si="35"/>
        <v>0</v>
      </c>
      <c r="H405" s="26"/>
      <c r="I405" s="92"/>
      <c r="J405" s="97"/>
    </row>
    <row r="406" spans="1:10" s="5" customFormat="1" ht="45">
      <c r="A406" s="37" t="s">
        <v>87</v>
      </c>
      <c r="B406" s="8" t="s">
        <v>57</v>
      </c>
      <c r="C406" s="8" t="s">
        <v>40</v>
      </c>
      <c r="D406" s="8" t="s">
        <v>22</v>
      </c>
      <c r="E406" s="8" t="s">
        <v>189</v>
      </c>
      <c r="F406" s="8" t="s">
        <v>86</v>
      </c>
      <c r="G406" s="39">
        <f aca="true" t="shared" si="37" ref="G406:G419">H406-I406</f>
        <v>0</v>
      </c>
      <c r="H406" s="26">
        <v>100</v>
      </c>
      <c r="I406" s="92">
        <v>100</v>
      </c>
      <c r="J406" s="98"/>
    </row>
    <row r="407" spans="1:10" s="5" customFormat="1" ht="15">
      <c r="A407" s="66" t="s">
        <v>244</v>
      </c>
      <c r="B407" s="8" t="s">
        <v>57</v>
      </c>
      <c r="C407" s="8" t="s">
        <v>40</v>
      </c>
      <c r="D407" s="8" t="s">
        <v>22</v>
      </c>
      <c r="E407" s="8" t="s">
        <v>189</v>
      </c>
      <c r="F407" s="14" t="s">
        <v>243</v>
      </c>
      <c r="G407" s="39">
        <f t="shared" si="37"/>
        <v>0</v>
      </c>
      <c r="H407" s="26">
        <v>50</v>
      </c>
      <c r="I407" s="92">
        <v>50</v>
      </c>
      <c r="J407" s="98"/>
    </row>
    <row r="408" spans="1:10" s="16" customFormat="1" ht="18" customHeight="1">
      <c r="A408" s="135" t="s">
        <v>65</v>
      </c>
      <c r="B408" s="15" t="s">
        <v>57</v>
      </c>
      <c r="C408" s="15" t="s">
        <v>51</v>
      </c>
      <c r="D408" s="15"/>
      <c r="E408" s="15"/>
      <c r="F408" s="15"/>
      <c r="G408" s="39">
        <f t="shared" si="37"/>
        <v>0</v>
      </c>
      <c r="H408" s="24">
        <f aca="true" t="shared" si="38" ref="H408:I411">H409</f>
        <v>1598.7</v>
      </c>
      <c r="I408" s="24">
        <f t="shared" si="38"/>
        <v>1598.7</v>
      </c>
      <c r="J408" s="107"/>
    </row>
    <row r="409" spans="1:10" s="16" customFormat="1" ht="18" customHeight="1">
      <c r="A409" s="135" t="s">
        <v>47</v>
      </c>
      <c r="B409" s="15" t="s">
        <v>57</v>
      </c>
      <c r="C409" s="15" t="s">
        <v>51</v>
      </c>
      <c r="D409" s="15" t="s">
        <v>27</v>
      </c>
      <c r="E409" s="15"/>
      <c r="F409" s="15"/>
      <c r="G409" s="39">
        <f t="shared" si="37"/>
        <v>0</v>
      </c>
      <c r="H409" s="24">
        <f t="shared" si="38"/>
        <v>1598.7</v>
      </c>
      <c r="I409" s="93">
        <f t="shared" si="38"/>
        <v>1598.7</v>
      </c>
      <c r="J409" s="107"/>
    </row>
    <row r="410" spans="1:10" s="5" customFormat="1" ht="30" customHeight="1">
      <c r="A410" s="37" t="s">
        <v>92</v>
      </c>
      <c r="B410" s="35" t="s">
        <v>57</v>
      </c>
      <c r="C410" s="8" t="s">
        <v>51</v>
      </c>
      <c r="D410" s="8" t="s">
        <v>27</v>
      </c>
      <c r="E410" s="8" t="s">
        <v>140</v>
      </c>
      <c r="F410" s="8"/>
      <c r="G410" s="39">
        <f t="shared" si="37"/>
        <v>0</v>
      </c>
      <c r="H410" s="26">
        <f>H411+H413</f>
        <v>1598.7</v>
      </c>
      <c r="I410" s="26">
        <f>I411+I413</f>
        <v>1598.7</v>
      </c>
      <c r="J410" s="97"/>
    </row>
    <row r="411" spans="1:10" s="5" customFormat="1" ht="29.25" customHeight="1">
      <c r="A411" s="71" t="s">
        <v>215</v>
      </c>
      <c r="B411" s="8" t="s">
        <v>57</v>
      </c>
      <c r="C411" s="8" t="s">
        <v>51</v>
      </c>
      <c r="D411" s="8" t="s">
        <v>27</v>
      </c>
      <c r="E411" s="8" t="s">
        <v>216</v>
      </c>
      <c r="F411" s="8"/>
      <c r="G411" s="39">
        <f t="shared" si="37"/>
        <v>0</v>
      </c>
      <c r="H411" s="26">
        <f t="shared" si="38"/>
        <v>300</v>
      </c>
      <c r="I411" s="26">
        <f t="shared" si="38"/>
        <v>300</v>
      </c>
      <c r="J411" s="97"/>
    </row>
    <row r="412" spans="1:10" s="5" customFormat="1" ht="45" customHeight="1">
      <c r="A412" s="45" t="s">
        <v>75</v>
      </c>
      <c r="B412" s="8" t="s">
        <v>57</v>
      </c>
      <c r="C412" s="8" t="s">
        <v>51</v>
      </c>
      <c r="D412" s="8" t="s">
        <v>27</v>
      </c>
      <c r="E412" s="8" t="s">
        <v>216</v>
      </c>
      <c r="F412" s="8" t="s">
        <v>74</v>
      </c>
      <c r="G412" s="39">
        <f t="shared" si="37"/>
        <v>0</v>
      </c>
      <c r="H412" s="26">
        <v>300</v>
      </c>
      <c r="I412" s="92">
        <v>300</v>
      </c>
      <c r="J412" s="98"/>
    </row>
    <row r="413" spans="1:10" s="5" customFormat="1" ht="150">
      <c r="A413" s="33" t="s">
        <v>310</v>
      </c>
      <c r="B413" s="8" t="s">
        <v>57</v>
      </c>
      <c r="C413" s="8" t="s">
        <v>51</v>
      </c>
      <c r="D413" s="8" t="s">
        <v>27</v>
      </c>
      <c r="E413" s="8" t="s">
        <v>335</v>
      </c>
      <c r="F413" s="8"/>
      <c r="G413" s="39">
        <f t="shared" si="37"/>
        <v>0</v>
      </c>
      <c r="H413" s="26">
        <f>H414</f>
        <v>1298.7</v>
      </c>
      <c r="I413" s="26">
        <f>I414</f>
        <v>1298.7</v>
      </c>
      <c r="J413" s="98"/>
    </row>
    <row r="414" spans="1:10" s="5" customFormat="1" ht="15">
      <c r="A414" s="119" t="s">
        <v>390</v>
      </c>
      <c r="B414" s="8" t="s">
        <v>57</v>
      </c>
      <c r="C414" s="8" t="s">
        <v>51</v>
      </c>
      <c r="D414" s="8" t="s">
        <v>27</v>
      </c>
      <c r="E414" s="8" t="s">
        <v>335</v>
      </c>
      <c r="F414" s="8" t="s">
        <v>389</v>
      </c>
      <c r="G414" s="39">
        <f t="shared" si="37"/>
        <v>0</v>
      </c>
      <c r="H414" s="26">
        <v>1298.7</v>
      </c>
      <c r="I414" s="92">
        <v>1298.7</v>
      </c>
      <c r="J414" s="98"/>
    </row>
    <row r="415" spans="1:10" s="16" customFormat="1" ht="28.5" hidden="1">
      <c r="A415" s="151" t="s">
        <v>50</v>
      </c>
      <c r="B415" s="20" t="s">
        <v>57</v>
      </c>
      <c r="C415" s="20" t="s">
        <v>36</v>
      </c>
      <c r="D415" s="20"/>
      <c r="E415" s="20"/>
      <c r="F415" s="20"/>
      <c r="G415" s="39">
        <f t="shared" si="37"/>
        <v>0</v>
      </c>
      <c r="H415" s="24">
        <f aca="true" t="shared" si="39" ref="H415:I418">H416</f>
        <v>0</v>
      </c>
      <c r="I415" s="24">
        <f t="shared" si="39"/>
        <v>0</v>
      </c>
      <c r="J415" s="99"/>
    </row>
    <row r="416" spans="1:10" s="16" customFormat="1" ht="36" customHeight="1" hidden="1">
      <c r="A416" s="150" t="s">
        <v>225</v>
      </c>
      <c r="B416" s="20" t="s">
        <v>57</v>
      </c>
      <c r="C416" s="20" t="s">
        <v>36</v>
      </c>
      <c r="D416" s="20" t="s">
        <v>22</v>
      </c>
      <c r="E416" s="20"/>
      <c r="F416" s="20"/>
      <c r="G416" s="39">
        <f t="shared" si="37"/>
        <v>0</v>
      </c>
      <c r="H416" s="24">
        <f t="shared" si="39"/>
        <v>0</v>
      </c>
      <c r="I416" s="24">
        <f t="shared" si="39"/>
        <v>0</v>
      </c>
      <c r="J416" s="99"/>
    </row>
    <row r="417" spans="1:10" s="5" customFormat="1" ht="30" hidden="1">
      <c r="A417" s="37" t="s">
        <v>92</v>
      </c>
      <c r="B417" s="8" t="s">
        <v>57</v>
      </c>
      <c r="C417" s="8" t="s">
        <v>36</v>
      </c>
      <c r="D417" s="8" t="s">
        <v>22</v>
      </c>
      <c r="E417" s="8" t="s">
        <v>140</v>
      </c>
      <c r="F417" s="8"/>
      <c r="G417" s="39">
        <f t="shared" si="37"/>
        <v>0</v>
      </c>
      <c r="H417" s="26">
        <f t="shared" si="39"/>
        <v>0</v>
      </c>
      <c r="I417" s="26">
        <f t="shared" si="39"/>
        <v>0</v>
      </c>
      <c r="J417" s="98"/>
    </row>
    <row r="418" spans="1:10" s="5" customFormat="1" ht="15" hidden="1">
      <c r="A418" s="37" t="s">
        <v>52</v>
      </c>
      <c r="B418" s="8" t="s">
        <v>57</v>
      </c>
      <c r="C418" s="8" t="s">
        <v>36</v>
      </c>
      <c r="D418" s="8" t="s">
        <v>22</v>
      </c>
      <c r="E418" s="8" t="s">
        <v>222</v>
      </c>
      <c r="F418" s="8"/>
      <c r="G418" s="39">
        <f t="shared" si="37"/>
        <v>0</v>
      </c>
      <c r="H418" s="26">
        <f t="shared" si="39"/>
        <v>0</v>
      </c>
      <c r="I418" s="26">
        <f t="shared" si="39"/>
        <v>0</v>
      </c>
      <c r="J418" s="98"/>
    </row>
    <row r="419" spans="1:10" s="5" customFormat="1" ht="15" hidden="1">
      <c r="A419" s="149" t="s">
        <v>224</v>
      </c>
      <c r="B419" s="8" t="s">
        <v>57</v>
      </c>
      <c r="C419" s="8" t="s">
        <v>36</v>
      </c>
      <c r="D419" s="8" t="s">
        <v>22</v>
      </c>
      <c r="E419" s="8" t="s">
        <v>222</v>
      </c>
      <c r="F419" s="8" t="s">
        <v>223</v>
      </c>
      <c r="G419" s="39">
        <f t="shared" si="37"/>
        <v>0</v>
      </c>
      <c r="H419" s="26">
        <f>171-171</f>
        <v>0</v>
      </c>
      <c r="I419" s="92"/>
      <c r="J419" s="98"/>
    </row>
    <row r="420" spans="1:10" s="5" customFormat="1" ht="15">
      <c r="A420" s="80"/>
      <c r="B420" s="8"/>
      <c r="C420" s="8"/>
      <c r="D420" s="8"/>
      <c r="E420" s="8"/>
      <c r="F420" s="8"/>
      <c r="G420" s="39"/>
      <c r="H420" s="38"/>
      <c r="I420" s="91"/>
      <c r="J420" s="98"/>
    </row>
    <row r="421" spans="1:10" s="16" customFormat="1" ht="28.5">
      <c r="A421" s="141" t="s">
        <v>82</v>
      </c>
      <c r="B421" s="20" t="s">
        <v>80</v>
      </c>
      <c r="C421" s="20"/>
      <c r="D421" s="20"/>
      <c r="E421" s="20"/>
      <c r="F421" s="20"/>
      <c r="G421" s="39">
        <f>H421-I421</f>
        <v>0</v>
      </c>
      <c r="H421" s="39">
        <f>H423+H442</f>
        <v>1210.298</v>
      </c>
      <c r="I421" s="39">
        <f>I423+I442</f>
        <v>1210.298</v>
      </c>
      <c r="J421" s="104"/>
    </row>
    <row r="422" spans="1:10" s="16" customFormat="1" ht="14.25">
      <c r="A422" s="123" t="s">
        <v>58</v>
      </c>
      <c r="B422" s="20" t="s">
        <v>80</v>
      </c>
      <c r="C422" s="15" t="s">
        <v>22</v>
      </c>
      <c r="D422" s="15"/>
      <c r="E422" s="15"/>
      <c r="F422" s="15"/>
      <c r="G422" s="39">
        <f>H422-I422</f>
        <v>0</v>
      </c>
      <c r="H422" s="39">
        <f>H423</f>
        <v>1210.298</v>
      </c>
      <c r="I422" s="39">
        <f>I423</f>
        <v>1210.298</v>
      </c>
      <c r="J422" s="104"/>
    </row>
    <row r="423" spans="1:10" s="16" customFormat="1" ht="45" customHeight="1">
      <c r="A423" s="51" t="s">
        <v>11</v>
      </c>
      <c r="B423" s="20" t="s">
        <v>80</v>
      </c>
      <c r="C423" s="15" t="s">
        <v>22</v>
      </c>
      <c r="D423" s="15" t="s">
        <v>35</v>
      </c>
      <c r="E423" s="15"/>
      <c r="F423" s="15"/>
      <c r="G423" s="39">
        <f aca="true" t="shared" si="40" ref="G423:G447">H423-I423</f>
        <v>0</v>
      </c>
      <c r="H423" s="24">
        <f>H424+H436</f>
        <v>1210.298</v>
      </c>
      <c r="I423" s="24">
        <f>I424+I436</f>
        <v>1210.298</v>
      </c>
      <c r="J423" s="107"/>
    </row>
    <row r="424" spans="1:10" s="9" customFormat="1" ht="17.25" customHeight="1">
      <c r="A424" s="45" t="s">
        <v>91</v>
      </c>
      <c r="B424" s="8" t="s">
        <v>80</v>
      </c>
      <c r="C424" s="14" t="s">
        <v>22</v>
      </c>
      <c r="D424" s="14" t="s">
        <v>35</v>
      </c>
      <c r="E424" s="14" t="s">
        <v>134</v>
      </c>
      <c r="F424" s="14"/>
      <c r="G424" s="39">
        <f t="shared" si="40"/>
        <v>0</v>
      </c>
      <c r="H424" s="27">
        <f>H425+H433</f>
        <v>1210.298</v>
      </c>
      <c r="I424" s="95">
        <f>I425+I433</f>
        <v>1210.298</v>
      </c>
      <c r="J424" s="101"/>
    </row>
    <row r="425" spans="1:10" s="9" customFormat="1" ht="30.75" customHeight="1">
      <c r="A425" s="45" t="s">
        <v>84</v>
      </c>
      <c r="B425" s="8" t="s">
        <v>80</v>
      </c>
      <c r="C425" s="14" t="s">
        <v>22</v>
      </c>
      <c r="D425" s="14" t="s">
        <v>35</v>
      </c>
      <c r="E425" s="14" t="s">
        <v>135</v>
      </c>
      <c r="F425" s="14"/>
      <c r="G425" s="39">
        <f t="shared" si="40"/>
        <v>0</v>
      </c>
      <c r="H425" s="27">
        <f>H429+H431+H430+H432+H427+H426+H428</f>
        <v>352.902</v>
      </c>
      <c r="I425" s="27">
        <f>I429+I431+I430+I432+I427+I426+I428</f>
        <v>352.902</v>
      </c>
      <c r="J425" s="101"/>
    </row>
    <row r="426" spans="1:10" s="9" customFormat="1" ht="30.75" customHeight="1">
      <c r="A426" s="44" t="s">
        <v>130</v>
      </c>
      <c r="B426" s="8" t="s">
        <v>80</v>
      </c>
      <c r="C426" s="14" t="s">
        <v>22</v>
      </c>
      <c r="D426" s="14" t="s">
        <v>35</v>
      </c>
      <c r="E426" s="14" t="s">
        <v>135</v>
      </c>
      <c r="F426" s="14" t="s">
        <v>89</v>
      </c>
      <c r="G426" s="39">
        <f t="shared" si="40"/>
        <v>0</v>
      </c>
      <c r="H426" s="27">
        <v>263.212</v>
      </c>
      <c r="I426" s="95">
        <v>263.212</v>
      </c>
      <c r="J426" s="101"/>
    </row>
    <row r="427" spans="1:10" s="9" customFormat="1" ht="30.75" customHeight="1" hidden="1">
      <c r="A427" s="45" t="s">
        <v>102</v>
      </c>
      <c r="B427" s="8" t="s">
        <v>80</v>
      </c>
      <c r="C427" s="14" t="s">
        <v>22</v>
      </c>
      <c r="D427" s="14" t="s">
        <v>35</v>
      </c>
      <c r="E427" s="14" t="s">
        <v>135</v>
      </c>
      <c r="F427" s="14" t="s">
        <v>101</v>
      </c>
      <c r="G427" s="39">
        <f t="shared" si="40"/>
        <v>0</v>
      </c>
      <c r="H427" s="27"/>
      <c r="I427" s="95"/>
      <c r="J427" s="101"/>
    </row>
    <row r="428" spans="1:10" s="9" customFormat="1" ht="61.5" customHeight="1">
      <c r="A428" s="44" t="s">
        <v>186</v>
      </c>
      <c r="B428" s="8" t="s">
        <v>80</v>
      </c>
      <c r="C428" s="14" t="s">
        <v>22</v>
      </c>
      <c r="D428" s="14" t="s">
        <v>35</v>
      </c>
      <c r="E428" s="14" t="s">
        <v>135</v>
      </c>
      <c r="F428" s="14" t="s">
        <v>131</v>
      </c>
      <c r="G428" s="39">
        <f t="shared" si="40"/>
        <v>0</v>
      </c>
      <c r="H428" s="27">
        <v>79.49</v>
      </c>
      <c r="I428" s="95">
        <v>79.49</v>
      </c>
      <c r="J428" s="101"/>
    </row>
    <row r="429" spans="1:10" s="9" customFormat="1" ht="33" customHeight="1">
      <c r="A429" s="45" t="s">
        <v>88</v>
      </c>
      <c r="B429" s="8" t="s">
        <v>80</v>
      </c>
      <c r="C429" s="14" t="s">
        <v>22</v>
      </c>
      <c r="D429" s="14" t="s">
        <v>35</v>
      </c>
      <c r="E429" s="14" t="s">
        <v>135</v>
      </c>
      <c r="F429" s="64" t="s">
        <v>86</v>
      </c>
      <c r="G429" s="39">
        <f>H429-I429+23.5-23.5</f>
        <v>0</v>
      </c>
      <c r="H429" s="27">
        <v>10.2</v>
      </c>
      <c r="I429" s="95">
        <v>10.2</v>
      </c>
      <c r="J429" s="98"/>
    </row>
    <row r="430" spans="1:10" s="9" customFormat="1" ht="30" customHeight="1" hidden="1">
      <c r="A430" s="66" t="s">
        <v>108</v>
      </c>
      <c r="B430" s="8" t="s">
        <v>80</v>
      </c>
      <c r="C430" s="14" t="s">
        <v>22</v>
      </c>
      <c r="D430" s="14" t="s">
        <v>35</v>
      </c>
      <c r="E430" s="14" t="s">
        <v>135</v>
      </c>
      <c r="F430" s="64" t="s">
        <v>106</v>
      </c>
      <c r="G430" s="39">
        <f>H430-I430+23.5-23.5</f>
        <v>0</v>
      </c>
      <c r="H430" s="27"/>
      <c r="I430" s="95"/>
      <c r="J430" s="98"/>
    </row>
    <row r="431" spans="1:10" s="9" customFormat="1" ht="15" hidden="1">
      <c r="A431" s="45" t="s">
        <v>109</v>
      </c>
      <c r="B431" s="8" t="s">
        <v>80</v>
      </c>
      <c r="C431" s="14" t="s">
        <v>22</v>
      </c>
      <c r="D431" s="14" t="s">
        <v>35</v>
      </c>
      <c r="E431" s="14" t="s">
        <v>135</v>
      </c>
      <c r="F431" s="64" t="s">
        <v>107</v>
      </c>
      <c r="G431" s="39">
        <f t="shared" si="40"/>
        <v>0</v>
      </c>
      <c r="H431" s="27"/>
      <c r="I431" s="95"/>
      <c r="J431" s="98"/>
    </row>
    <row r="432" spans="1:10" s="9" customFormat="1" ht="15" hidden="1">
      <c r="A432" s="37" t="s">
        <v>230</v>
      </c>
      <c r="B432" s="8" t="s">
        <v>80</v>
      </c>
      <c r="C432" s="14" t="s">
        <v>22</v>
      </c>
      <c r="D432" s="14" t="s">
        <v>35</v>
      </c>
      <c r="E432" s="14" t="s">
        <v>135</v>
      </c>
      <c r="F432" s="64" t="s">
        <v>228</v>
      </c>
      <c r="G432" s="39">
        <f t="shared" si="40"/>
        <v>0</v>
      </c>
      <c r="H432" s="27"/>
      <c r="I432" s="95"/>
      <c r="J432" s="98"/>
    </row>
    <row r="433" spans="1:10" s="9" customFormat="1" ht="31.5" customHeight="1">
      <c r="A433" s="144" t="s">
        <v>63</v>
      </c>
      <c r="B433" s="8" t="s">
        <v>80</v>
      </c>
      <c r="C433" s="14" t="s">
        <v>22</v>
      </c>
      <c r="D433" s="14" t="s">
        <v>35</v>
      </c>
      <c r="E433" s="14" t="s">
        <v>190</v>
      </c>
      <c r="F433" s="14"/>
      <c r="G433" s="39">
        <f t="shared" si="40"/>
        <v>0</v>
      </c>
      <c r="H433" s="27">
        <f>H434+H435</f>
        <v>857.3960000000001</v>
      </c>
      <c r="I433" s="27">
        <f>I434+I435</f>
        <v>857.3960000000001</v>
      </c>
      <c r="J433" s="101"/>
    </row>
    <row r="434" spans="1:10" s="9" customFormat="1" ht="30" customHeight="1">
      <c r="A434" s="44" t="s">
        <v>130</v>
      </c>
      <c r="B434" s="8" t="s">
        <v>80</v>
      </c>
      <c r="C434" s="14" t="s">
        <v>22</v>
      </c>
      <c r="D434" s="14" t="s">
        <v>35</v>
      </c>
      <c r="E434" s="14" t="s">
        <v>190</v>
      </c>
      <c r="F434" s="14" t="s">
        <v>89</v>
      </c>
      <c r="G434" s="39">
        <f t="shared" si="40"/>
        <v>0</v>
      </c>
      <c r="H434" s="27">
        <v>658.522</v>
      </c>
      <c r="I434" s="95">
        <v>658.522</v>
      </c>
      <c r="J434" s="98"/>
    </row>
    <row r="435" spans="1:10" s="9" customFormat="1" ht="65.25" customHeight="1">
      <c r="A435" s="44" t="s">
        <v>186</v>
      </c>
      <c r="B435" s="8" t="s">
        <v>80</v>
      </c>
      <c r="C435" s="14" t="s">
        <v>22</v>
      </c>
      <c r="D435" s="14" t="s">
        <v>35</v>
      </c>
      <c r="E435" s="14" t="s">
        <v>190</v>
      </c>
      <c r="F435" s="14" t="s">
        <v>131</v>
      </c>
      <c r="G435" s="39">
        <f t="shared" si="40"/>
        <v>0</v>
      </c>
      <c r="H435" s="27">
        <v>198.874</v>
      </c>
      <c r="I435" s="95">
        <v>198.874</v>
      </c>
      <c r="J435" s="98"/>
    </row>
    <row r="436" spans="1:10" s="9" customFormat="1" ht="30" hidden="1">
      <c r="A436" s="80" t="s">
        <v>92</v>
      </c>
      <c r="B436" s="8" t="s">
        <v>80</v>
      </c>
      <c r="C436" s="14" t="s">
        <v>22</v>
      </c>
      <c r="D436" s="14" t="s">
        <v>35</v>
      </c>
      <c r="E436" s="14" t="s">
        <v>140</v>
      </c>
      <c r="F436" s="14"/>
      <c r="G436" s="39">
        <f t="shared" si="40"/>
        <v>0</v>
      </c>
      <c r="H436" s="27">
        <f>H437</f>
        <v>0</v>
      </c>
      <c r="I436" s="27">
        <f>I437</f>
        <v>0</v>
      </c>
      <c r="J436" s="98"/>
    </row>
    <row r="437" spans="1:10" s="9" customFormat="1" ht="75" hidden="1">
      <c r="A437" s="45" t="s">
        <v>206</v>
      </c>
      <c r="B437" s="8" t="s">
        <v>80</v>
      </c>
      <c r="C437" s="14" t="s">
        <v>22</v>
      </c>
      <c r="D437" s="14" t="s">
        <v>35</v>
      </c>
      <c r="E437" s="14" t="s">
        <v>191</v>
      </c>
      <c r="F437" s="14"/>
      <c r="G437" s="39">
        <f t="shared" si="40"/>
        <v>0</v>
      </c>
      <c r="H437" s="27">
        <f>H441+H439+H438+H440</f>
        <v>0</v>
      </c>
      <c r="I437" s="27">
        <f>I441+I439+I438+I440</f>
        <v>0</v>
      </c>
      <c r="J437" s="98"/>
    </row>
    <row r="438" spans="1:10" s="9" customFormat="1" ht="30" hidden="1">
      <c r="A438" s="44" t="s">
        <v>130</v>
      </c>
      <c r="B438" s="8" t="s">
        <v>80</v>
      </c>
      <c r="C438" s="14" t="s">
        <v>22</v>
      </c>
      <c r="D438" s="14" t="s">
        <v>35</v>
      </c>
      <c r="E438" s="14" t="s">
        <v>191</v>
      </c>
      <c r="F438" s="14" t="s">
        <v>89</v>
      </c>
      <c r="G438" s="39">
        <f t="shared" si="40"/>
        <v>0</v>
      </c>
      <c r="H438" s="27"/>
      <c r="I438" s="95"/>
      <c r="J438" s="98"/>
    </row>
    <row r="439" spans="1:10" s="9" customFormat="1" ht="45" hidden="1">
      <c r="A439" s="45" t="s">
        <v>102</v>
      </c>
      <c r="B439" s="8" t="s">
        <v>80</v>
      </c>
      <c r="C439" s="14" t="s">
        <v>22</v>
      </c>
      <c r="D439" s="14" t="s">
        <v>35</v>
      </c>
      <c r="E439" s="14" t="s">
        <v>191</v>
      </c>
      <c r="F439" s="14" t="s">
        <v>101</v>
      </c>
      <c r="G439" s="39">
        <f t="shared" si="40"/>
        <v>0</v>
      </c>
      <c r="H439" s="27"/>
      <c r="I439" s="95"/>
      <c r="J439" s="98"/>
    </row>
    <row r="440" spans="1:10" s="9" customFormat="1" ht="45.75" customHeight="1" hidden="1">
      <c r="A440" s="44" t="s">
        <v>186</v>
      </c>
      <c r="B440" s="8" t="s">
        <v>80</v>
      </c>
      <c r="C440" s="14" t="s">
        <v>22</v>
      </c>
      <c r="D440" s="14" t="s">
        <v>35</v>
      </c>
      <c r="E440" s="14" t="s">
        <v>191</v>
      </c>
      <c r="F440" s="14" t="s">
        <v>131</v>
      </c>
      <c r="G440" s="39">
        <f t="shared" si="40"/>
        <v>0</v>
      </c>
      <c r="H440" s="27"/>
      <c r="I440" s="95"/>
      <c r="J440" s="98"/>
    </row>
    <row r="441" spans="1:10" s="9" customFormat="1" ht="30" hidden="1">
      <c r="A441" s="45" t="s">
        <v>88</v>
      </c>
      <c r="B441" s="8" t="s">
        <v>80</v>
      </c>
      <c r="C441" s="14" t="s">
        <v>22</v>
      </c>
      <c r="D441" s="14" t="s">
        <v>35</v>
      </c>
      <c r="E441" s="14" t="s">
        <v>191</v>
      </c>
      <c r="F441" s="14" t="s">
        <v>86</v>
      </c>
      <c r="G441" s="39">
        <f t="shared" si="40"/>
        <v>0</v>
      </c>
      <c r="H441" s="27"/>
      <c r="I441" s="95"/>
      <c r="J441" s="98"/>
    </row>
    <row r="442" spans="1:10" s="16" customFormat="1" ht="14.25" hidden="1">
      <c r="A442" s="36" t="s">
        <v>26</v>
      </c>
      <c r="B442" s="20" t="s">
        <v>80</v>
      </c>
      <c r="C442" s="20" t="s">
        <v>25</v>
      </c>
      <c r="D442" s="15"/>
      <c r="E442" s="15"/>
      <c r="F442" s="15"/>
      <c r="G442" s="39">
        <f t="shared" si="40"/>
        <v>0</v>
      </c>
      <c r="H442" s="24">
        <f aca="true" t="shared" si="41" ref="H442:I445">H443</f>
        <v>0</v>
      </c>
      <c r="I442" s="24">
        <f t="shared" si="41"/>
        <v>0</v>
      </c>
      <c r="J442" s="99"/>
    </row>
    <row r="443" spans="1:10" s="16" customFormat="1" ht="28.5" hidden="1">
      <c r="A443" s="126" t="s">
        <v>254</v>
      </c>
      <c r="B443" s="20" t="s">
        <v>80</v>
      </c>
      <c r="C443" s="20" t="s">
        <v>25</v>
      </c>
      <c r="D443" s="20" t="s">
        <v>43</v>
      </c>
      <c r="E443" s="15"/>
      <c r="F443" s="15"/>
      <c r="G443" s="39">
        <f t="shared" si="40"/>
        <v>0</v>
      </c>
      <c r="H443" s="24">
        <f t="shared" si="41"/>
        <v>0</v>
      </c>
      <c r="I443" s="24">
        <f t="shared" si="41"/>
        <v>0</v>
      </c>
      <c r="J443" s="99"/>
    </row>
    <row r="444" spans="1:10" s="9" customFormat="1" ht="30" hidden="1">
      <c r="A444" s="45" t="s">
        <v>91</v>
      </c>
      <c r="B444" s="8" t="s">
        <v>80</v>
      </c>
      <c r="C444" s="14" t="s">
        <v>25</v>
      </c>
      <c r="D444" s="14" t="s">
        <v>43</v>
      </c>
      <c r="E444" s="14" t="s">
        <v>134</v>
      </c>
      <c r="F444" s="64"/>
      <c r="G444" s="39">
        <f t="shared" si="40"/>
        <v>0</v>
      </c>
      <c r="H444" s="27">
        <f t="shared" si="41"/>
        <v>0</v>
      </c>
      <c r="I444" s="27">
        <f t="shared" si="41"/>
        <v>0</v>
      </c>
      <c r="J444" s="98"/>
    </row>
    <row r="445" spans="1:10" s="9" customFormat="1" ht="45" hidden="1">
      <c r="A445" s="45" t="s">
        <v>84</v>
      </c>
      <c r="B445" s="8" t="s">
        <v>80</v>
      </c>
      <c r="C445" s="14" t="s">
        <v>25</v>
      </c>
      <c r="D445" s="14" t="s">
        <v>43</v>
      </c>
      <c r="E445" s="14" t="s">
        <v>135</v>
      </c>
      <c r="F445" s="14"/>
      <c r="G445" s="39">
        <f t="shared" si="40"/>
        <v>0</v>
      </c>
      <c r="H445" s="27">
        <f t="shared" si="41"/>
        <v>0</v>
      </c>
      <c r="I445" s="27">
        <f t="shared" si="41"/>
        <v>0</v>
      </c>
      <c r="J445" s="98"/>
    </row>
    <row r="446" spans="1:10" s="9" customFormat="1" ht="30" hidden="1">
      <c r="A446" s="45" t="s">
        <v>88</v>
      </c>
      <c r="B446" s="8" t="s">
        <v>80</v>
      </c>
      <c r="C446" s="14" t="s">
        <v>25</v>
      </c>
      <c r="D446" s="14" t="s">
        <v>43</v>
      </c>
      <c r="E446" s="14" t="s">
        <v>135</v>
      </c>
      <c r="F446" s="14" t="s">
        <v>86</v>
      </c>
      <c r="G446" s="39">
        <f t="shared" si="40"/>
        <v>0</v>
      </c>
      <c r="H446" s="27"/>
      <c r="I446" s="95"/>
      <c r="J446" s="98"/>
    </row>
    <row r="447" spans="1:10" s="5" customFormat="1" ht="15">
      <c r="A447" s="80"/>
      <c r="B447" s="8"/>
      <c r="C447" s="8"/>
      <c r="D447" s="8"/>
      <c r="E447" s="8"/>
      <c r="F447" s="8"/>
      <c r="G447" s="39">
        <f t="shared" si="40"/>
        <v>0</v>
      </c>
      <c r="H447" s="38"/>
      <c r="I447" s="91"/>
      <c r="J447" s="98"/>
    </row>
    <row r="448" spans="1:10" s="1" customFormat="1" ht="14.25">
      <c r="A448" s="137" t="s">
        <v>49</v>
      </c>
      <c r="B448" s="43"/>
      <c r="C448" s="43"/>
      <c r="D448" s="43"/>
      <c r="E448" s="43"/>
      <c r="F448" s="43"/>
      <c r="G448" s="39">
        <f>H448-I448</f>
        <v>0</v>
      </c>
      <c r="H448" s="25">
        <f>H11+H28+H421</f>
        <v>282385.4000000001</v>
      </c>
      <c r="I448" s="25">
        <f>I11+I28+I421</f>
        <v>282385.4000000001</v>
      </c>
      <c r="J448" s="102"/>
    </row>
    <row r="449" spans="1:10" s="1" customFormat="1" ht="15">
      <c r="A449" s="145"/>
      <c r="B449" s="30"/>
      <c r="C449" s="30"/>
      <c r="D449" s="30"/>
      <c r="E449" s="30"/>
      <c r="F449" s="30"/>
      <c r="G449" s="13"/>
      <c r="H449" s="13"/>
      <c r="I449" s="13"/>
      <c r="J449" s="103"/>
    </row>
    <row r="450" spans="1:10" s="1" customFormat="1" ht="15">
      <c r="A450" s="146"/>
      <c r="B450" s="30"/>
      <c r="C450" s="30"/>
      <c r="D450" s="30"/>
      <c r="E450" s="30"/>
      <c r="F450" s="30"/>
      <c r="G450" s="13"/>
      <c r="H450" s="13"/>
      <c r="I450" s="60"/>
      <c r="J450" s="103"/>
    </row>
    <row r="451" spans="9:10" ht="14.25">
      <c r="I451" s="112"/>
      <c r="J451" s="111"/>
    </row>
    <row r="452" spans="9:10" ht="14.25">
      <c r="I452" s="112"/>
      <c r="J452" s="111"/>
    </row>
    <row r="453" spans="9:10" ht="14.25">
      <c r="I453" s="112"/>
      <c r="J453" s="111"/>
    </row>
    <row r="454" spans="9:10" ht="14.25">
      <c r="I454" s="112"/>
      <c r="J454" s="111"/>
    </row>
    <row r="455" spans="9:10" ht="14.25">
      <c r="I455" s="112"/>
      <c r="J455" s="111"/>
    </row>
    <row r="456" spans="9:10" ht="14.25">
      <c r="I456" s="112"/>
      <c r="J456" s="111"/>
    </row>
    <row r="457" spans="9:10" ht="14.25">
      <c r="I457" s="112"/>
      <c r="J457" s="111"/>
    </row>
    <row r="458" spans="9:10" ht="14.25">
      <c r="I458" s="112"/>
      <c r="J458" s="111"/>
    </row>
    <row r="459" spans="9:10" ht="14.25">
      <c r="I459" s="112"/>
      <c r="J459" s="111"/>
    </row>
    <row r="460" spans="9:10" ht="14.25">
      <c r="I460" s="112"/>
      <c r="J460" s="111"/>
    </row>
    <row r="461" spans="9:10" ht="14.25">
      <c r="I461" s="112"/>
      <c r="J461" s="111"/>
    </row>
    <row r="462" spans="9:10" ht="14.25">
      <c r="I462" s="112"/>
      <c r="J462" s="111"/>
    </row>
    <row r="463" spans="9:10" ht="14.25">
      <c r="I463" s="112"/>
      <c r="J463" s="111"/>
    </row>
    <row r="464" spans="9:10" ht="14.25">
      <c r="I464" s="112"/>
      <c r="J464" s="111"/>
    </row>
    <row r="465" spans="9:10" ht="14.25">
      <c r="I465" s="112"/>
      <c r="J465" s="111"/>
    </row>
    <row r="466" spans="9:10" ht="14.25">
      <c r="I466" s="112"/>
      <c r="J466" s="111"/>
    </row>
    <row r="467" spans="9:10" ht="14.25">
      <c r="I467" s="112"/>
      <c r="J467" s="111"/>
    </row>
    <row r="468" spans="9:10" ht="14.25">
      <c r="I468" s="112"/>
      <c r="J468" s="111"/>
    </row>
    <row r="469" spans="9:10" ht="14.25">
      <c r="I469" s="112"/>
      <c r="J469" s="111"/>
    </row>
    <row r="470" spans="9:10" ht="14.25">
      <c r="I470" s="112"/>
      <c r="J470" s="111"/>
    </row>
    <row r="471" spans="9:10" ht="14.25">
      <c r="I471" s="112"/>
      <c r="J471" s="111"/>
    </row>
    <row r="472" spans="9:10" ht="14.25">
      <c r="I472" s="112"/>
      <c r="J472" s="111"/>
    </row>
    <row r="473" spans="9:10" ht="14.25">
      <c r="I473" s="112"/>
      <c r="J473" s="111"/>
    </row>
    <row r="474" spans="9:10" ht="14.25">
      <c r="I474" s="112"/>
      <c r="J474" s="111"/>
    </row>
    <row r="475" spans="9:10" ht="14.25">
      <c r="I475" s="112"/>
      <c r="J475" s="111"/>
    </row>
    <row r="476" spans="9:10" ht="14.25">
      <c r="I476" s="112"/>
      <c r="J476" s="111"/>
    </row>
    <row r="477" spans="9:10" ht="14.25">
      <c r="I477" s="112"/>
      <c r="J477" s="111"/>
    </row>
    <row r="478" spans="9:10" ht="14.25">
      <c r="I478" s="112"/>
      <c r="J478" s="111"/>
    </row>
    <row r="479" spans="9:10" ht="14.25">
      <c r="I479" s="112"/>
      <c r="J479" s="111"/>
    </row>
    <row r="480" spans="9:10" ht="14.25">
      <c r="I480" s="112"/>
      <c r="J480" s="111"/>
    </row>
    <row r="481" spans="9:10" ht="14.25">
      <c r="I481" s="112"/>
      <c r="J481" s="111"/>
    </row>
    <row r="482" spans="9:10" ht="14.25">
      <c r="I482" s="112"/>
      <c r="J482" s="111"/>
    </row>
    <row r="483" spans="9:10" ht="14.25">
      <c r="I483" s="112"/>
      <c r="J483" s="111"/>
    </row>
    <row r="484" spans="9:10" ht="14.25">
      <c r="I484" s="112"/>
      <c r="J484" s="111"/>
    </row>
    <row r="485" spans="9:10" ht="14.25">
      <c r="I485" s="112"/>
      <c r="J485" s="111"/>
    </row>
    <row r="486" spans="9:10" ht="14.25">
      <c r="I486" s="112"/>
      <c r="J486" s="111"/>
    </row>
    <row r="487" spans="9:10" ht="14.25">
      <c r="I487" s="112"/>
      <c r="J487" s="111"/>
    </row>
    <row r="488" spans="9:10" ht="14.25">
      <c r="I488" s="112"/>
      <c r="J488" s="111"/>
    </row>
    <row r="489" spans="9:10" ht="14.25">
      <c r="I489" s="112"/>
      <c r="J489" s="111"/>
    </row>
    <row r="490" spans="9:10" ht="14.25">
      <c r="I490" s="112"/>
      <c r="J490" s="111"/>
    </row>
    <row r="491" spans="9:10" ht="14.25">
      <c r="I491" s="112"/>
      <c r="J491" s="111"/>
    </row>
    <row r="492" spans="9:10" ht="14.25">
      <c r="I492" s="112"/>
      <c r="J492" s="111"/>
    </row>
    <row r="493" spans="9:10" ht="14.25">
      <c r="I493" s="112"/>
      <c r="J493" s="111"/>
    </row>
    <row r="494" spans="9:10" ht="14.25">
      <c r="I494" s="112"/>
      <c r="J494" s="111"/>
    </row>
    <row r="495" spans="9:10" ht="14.25">
      <c r="I495" s="112"/>
      <c r="J495" s="111"/>
    </row>
    <row r="496" spans="9:10" ht="14.25">
      <c r="I496" s="112"/>
      <c r="J496" s="111"/>
    </row>
    <row r="497" spans="9:10" ht="14.25">
      <c r="I497" s="112"/>
      <c r="J497" s="111"/>
    </row>
    <row r="498" spans="9:10" ht="14.25">
      <c r="I498" s="112"/>
      <c r="J498" s="111"/>
    </row>
    <row r="499" spans="9:10" ht="14.25">
      <c r="I499" s="112"/>
      <c r="J499" s="111"/>
    </row>
    <row r="500" spans="9:10" ht="14.25">
      <c r="I500" s="112"/>
      <c r="J500" s="111"/>
    </row>
    <row r="501" spans="9:10" ht="14.25">
      <c r="I501" s="112"/>
      <c r="J501" s="111"/>
    </row>
    <row r="502" spans="9:10" ht="14.25">
      <c r="I502" s="112"/>
      <c r="J502" s="111"/>
    </row>
    <row r="503" spans="9:10" ht="14.25">
      <c r="I503" s="112"/>
      <c r="J503" s="111"/>
    </row>
    <row r="504" spans="9:10" ht="14.25">
      <c r="I504" s="112"/>
      <c r="J504" s="111"/>
    </row>
    <row r="505" spans="9:10" ht="14.25">
      <c r="I505" s="112"/>
      <c r="J505" s="111"/>
    </row>
    <row r="506" spans="9:10" ht="14.25">
      <c r="I506" s="112"/>
      <c r="J506" s="111"/>
    </row>
    <row r="507" spans="9:10" ht="14.25">
      <c r="I507" s="112"/>
      <c r="J507" s="111"/>
    </row>
    <row r="508" spans="9:10" ht="14.25">
      <c r="I508" s="112"/>
      <c r="J508" s="111"/>
    </row>
    <row r="509" spans="9:10" ht="14.25">
      <c r="I509" s="112"/>
      <c r="J509" s="111"/>
    </row>
    <row r="510" spans="9:10" ht="14.25">
      <c r="I510" s="112"/>
      <c r="J510" s="111"/>
    </row>
    <row r="511" spans="9:10" ht="14.25">
      <c r="I511" s="112"/>
      <c r="J511" s="111"/>
    </row>
    <row r="512" spans="9:10" ht="14.25">
      <c r="I512" s="112"/>
      <c r="J512" s="111"/>
    </row>
    <row r="513" spans="9:10" ht="14.25">
      <c r="I513" s="112"/>
      <c r="J513" s="111"/>
    </row>
    <row r="514" spans="9:10" ht="14.25">
      <c r="I514" s="112"/>
      <c r="J514" s="111"/>
    </row>
    <row r="515" spans="9:10" ht="14.25">
      <c r="I515" s="112"/>
      <c r="J515" s="111"/>
    </row>
    <row r="516" spans="9:10" ht="14.25">
      <c r="I516" s="112"/>
      <c r="J516" s="111"/>
    </row>
    <row r="517" spans="9:10" ht="14.25">
      <c r="I517" s="112"/>
      <c r="J517" s="111"/>
    </row>
    <row r="518" spans="9:10" ht="14.25">
      <c r="I518" s="112"/>
      <c r="J518" s="111"/>
    </row>
    <row r="519" spans="9:10" ht="14.25">
      <c r="I519" s="112"/>
      <c r="J519" s="111"/>
    </row>
    <row r="520" spans="9:10" ht="14.25">
      <c r="I520" s="112"/>
      <c r="J520" s="111"/>
    </row>
    <row r="521" spans="9:10" ht="14.25">
      <c r="I521" s="112"/>
      <c r="J521" s="111"/>
    </row>
    <row r="522" spans="9:10" ht="14.25">
      <c r="I522" s="112"/>
      <c r="J522" s="111"/>
    </row>
    <row r="523" spans="9:10" ht="14.25">
      <c r="I523" s="112"/>
      <c r="J523" s="111"/>
    </row>
    <row r="524" spans="9:10" ht="14.25">
      <c r="I524" s="112"/>
      <c r="J524" s="111"/>
    </row>
    <row r="525" spans="9:10" ht="14.25">
      <c r="I525" s="112"/>
      <c r="J525" s="111"/>
    </row>
    <row r="526" spans="9:10" ht="14.25">
      <c r="I526" s="112"/>
      <c r="J526" s="111"/>
    </row>
    <row r="527" spans="9:10" ht="14.25">
      <c r="I527" s="112"/>
      <c r="J527" s="111"/>
    </row>
    <row r="528" spans="9:10" ht="14.25">
      <c r="I528" s="112"/>
      <c r="J528" s="111"/>
    </row>
    <row r="529" spans="9:10" ht="14.25">
      <c r="I529" s="112"/>
      <c r="J529" s="111"/>
    </row>
    <row r="530" spans="9:10" ht="14.25">
      <c r="I530" s="112"/>
      <c r="J530" s="111"/>
    </row>
    <row r="531" spans="9:10" ht="14.25">
      <c r="I531" s="112"/>
      <c r="J531" s="111"/>
    </row>
    <row r="532" spans="9:10" ht="14.25">
      <c r="I532" s="112"/>
      <c r="J532" s="111"/>
    </row>
    <row r="533" spans="9:10" ht="14.25">
      <c r="I533" s="112"/>
      <c r="J533" s="111"/>
    </row>
    <row r="534" spans="9:10" ht="14.25">
      <c r="I534" s="112"/>
      <c r="J534" s="111"/>
    </row>
    <row r="535" spans="9:10" ht="14.25">
      <c r="I535" s="112"/>
      <c r="J535" s="111"/>
    </row>
    <row r="536" spans="9:10" ht="14.25">
      <c r="I536" s="112"/>
      <c r="J536" s="111"/>
    </row>
    <row r="537" spans="9:10" ht="14.25">
      <c r="I537" s="112"/>
      <c r="J537" s="111"/>
    </row>
    <row r="538" spans="9:10" ht="14.25">
      <c r="I538" s="112"/>
      <c r="J538" s="111"/>
    </row>
    <row r="539" spans="9:10" ht="14.25">
      <c r="I539" s="112"/>
      <c r="J539" s="111"/>
    </row>
    <row r="540" spans="9:10" ht="14.25">
      <c r="I540" s="112"/>
      <c r="J540" s="111"/>
    </row>
    <row r="541" spans="9:10" ht="14.25">
      <c r="I541" s="112"/>
      <c r="J541" s="111"/>
    </row>
    <row r="542" spans="9:10" ht="14.25">
      <c r="I542" s="112"/>
      <c r="J542" s="111"/>
    </row>
    <row r="543" spans="9:10" ht="14.25">
      <c r="I543" s="112"/>
      <c r="J543" s="111"/>
    </row>
    <row r="544" spans="9:10" ht="14.25">
      <c r="I544" s="112"/>
      <c r="J544" s="111"/>
    </row>
    <row r="545" spans="9:10" ht="14.25">
      <c r="I545" s="112"/>
      <c r="J545" s="111"/>
    </row>
    <row r="546" spans="9:10" ht="14.25">
      <c r="I546" s="112"/>
      <c r="J546" s="111"/>
    </row>
    <row r="547" spans="9:10" ht="14.25">
      <c r="I547" s="112"/>
      <c r="J547" s="111"/>
    </row>
    <row r="548" spans="9:10" ht="14.25">
      <c r="I548" s="112"/>
      <c r="J548" s="111"/>
    </row>
    <row r="549" spans="9:10" ht="14.25">
      <c r="I549" s="112"/>
      <c r="J549" s="111"/>
    </row>
    <row r="550" spans="9:10" ht="14.25">
      <c r="I550" s="112"/>
      <c r="J550" s="111"/>
    </row>
    <row r="551" spans="9:10" ht="14.25">
      <c r="I551" s="112"/>
      <c r="J551" s="111"/>
    </row>
    <row r="552" spans="9:10" ht="14.25">
      <c r="I552" s="112"/>
      <c r="J552" s="111"/>
    </row>
    <row r="553" spans="9:10" ht="14.25">
      <c r="I553" s="112"/>
      <c r="J553" s="111"/>
    </row>
    <row r="554" spans="9:10" ht="14.25">
      <c r="I554" s="112"/>
      <c r="J554" s="111"/>
    </row>
    <row r="555" spans="9:10" ht="14.25">
      <c r="I555" s="112"/>
      <c r="J555" s="111"/>
    </row>
    <row r="556" spans="9:10" ht="14.25">
      <c r="I556" s="112"/>
      <c r="J556" s="111"/>
    </row>
    <row r="557" spans="9:10" ht="14.25">
      <c r="I557" s="112"/>
      <c r="J557" s="111"/>
    </row>
    <row r="558" spans="9:10" ht="14.25">
      <c r="I558" s="112"/>
      <c r="J558" s="111"/>
    </row>
    <row r="559" spans="9:10" ht="14.25">
      <c r="I559" s="112"/>
      <c r="J559" s="111"/>
    </row>
    <row r="560" spans="9:10" ht="14.25">
      <c r="I560" s="112"/>
      <c r="J560" s="111"/>
    </row>
    <row r="561" spans="9:10" ht="14.25">
      <c r="I561" s="112"/>
      <c r="J561" s="111"/>
    </row>
    <row r="562" spans="9:10" ht="14.25">
      <c r="I562" s="112"/>
      <c r="J562" s="111"/>
    </row>
    <row r="563" spans="9:10" ht="14.25">
      <c r="I563" s="112"/>
      <c r="J563" s="111"/>
    </row>
    <row r="564" spans="9:10" ht="14.25">
      <c r="I564" s="112"/>
      <c r="J564" s="111"/>
    </row>
    <row r="565" spans="9:10" ht="14.25">
      <c r="I565" s="112"/>
      <c r="J565" s="111"/>
    </row>
    <row r="566" spans="9:10" ht="14.25">
      <c r="I566" s="112"/>
      <c r="J566" s="111"/>
    </row>
    <row r="567" spans="9:10" ht="14.25">
      <c r="I567" s="112"/>
      <c r="J567" s="111"/>
    </row>
    <row r="568" spans="9:10" ht="14.25">
      <c r="I568" s="112"/>
      <c r="J568" s="111"/>
    </row>
    <row r="569" spans="9:10" ht="14.25">
      <c r="I569" s="112"/>
      <c r="J569" s="111"/>
    </row>
    <row r="570" spans="9:10" ht="14.25">
      <c r="I570" s="112"/>
      <c r="J570" s="111"/>
    </row>
    <row r="571" spans="9:10" ht="14.25">
      <c r="I571" s="112"/>
      <c r="J571" s="111"/>
    </row>
    <row r="572" spans="9:10" ht="14.25">
      <c r="I572" s="112"/>
      <c r="J572" s="111"/>
    </row>
    <row r="573" spans="9:10" ht="14.25">
      <c r="I573" s="112"/>
      <c r="J573" s="111"/>
    </row>
    <row r="574" spans="9:10" ht="14.25">
      <c r="I574" s="112"/>
      <c r="J574" s="111"/>
    </row>
    <row r="575" spans="9:10" ht="14.25">
      <c r="I575" s="112"/>
      <c r="J575" s="111"/>
    </row>
    <row r="576" spans="9:10" ht="14.25">
      <c r="I576" s="112"/>
      <c r="J576" s="111"/>
    </row>
    <row r="577" spans="9:10" ht="14.25">
      <c r="I577" s="112"/>
      <c r="J577" s="111"/>
    </row>
    <row r="578" spans="9:10" ht="14.25">
      <c r="I578" s="112"/>
      <c r="J578" s="111"/>
    </row>
    <row r="579" spans="9:10" ht="14.25">
      <c r="I579" s="112"/>
      <c r="J579" s="111"/>
    </row>
    <row r="580" spans="9:10" ht="14.25">
      <c r="I580" s="112"/>
      <c r="J580" s="111"/>
    </row>
    <row r="581" spans="9:10" ht="14.25">
      <c r="I581" s="112"/>
      <c r="J581" s="111"/>
    </row>
    <row r="582" spans="9:10" ht="14.25">
      <c r="I582" s="112"/>
      <c r="J582" s="111"/>
    </row>
    <row r="583" spans="9:10" ht="14.25">
      <c r="I583" s="112"/>
      <c r="J583" s="111"/>
    </row>
    <row r="584" spans="9:10" ht="14.25">
      <c r="I584" s="112"/>
      <c r="J584" s="111"/>
    </row>
    <row r="585" spans="9:10" ht="14.25">
      <c r="I585" s="112"/>
      <c r="J585" s="111"/>
    </row>
    <row r="586" spans="9:10" ht="14.25">
      <c r="I586" s="112"/>
      <c r="J586" s="111"/>
    </row>
    <row r="587" spans="9:10" ht="14.25">
      <c r="I587" s="112"/>
      <c r="J587" s="111"/>
    </row>
    <row r="588" spans="9:10" ht="14.25">
      <c r="I588" s="112"/>
      <c r="J588" s="111"/>
    </row>
    <row r="589" spans="9:10" ht="14.25">
      <c r="I589" s="112"/>
      <c r="J589" s="111"/>
    </row>
    <row r="590" spans="9:10" ht="14.25">
      <c r="I590" s="112"/>
      <c r="J590" s="111"/>
    </row>
    <row r="591" spans="9:10" ht="14.25">
      <c r="I591" s="112"/>
      <c r="J591" s="111"/>
    </row>
    <row r="592" spans="9:10" ht="14.25">
      <c r="I592" s="112"/>
      <c r="J592" s="111"/>
    </row>
    <row r="593" spans="9:10" ht="14.25">
      <c r="I593" s="112"/>
      <c r="J593" s="111"/>
    </row>
    <row r="594" spans="9:10" ht="14.25">
      <c r="I594" s="112"/>
      <c r="J594" s="111"/>
    </row>
    <row r="595" spans="9:10" ht="14.25">
      <c r="I595" s="112"/>
      <c r="J595" s="111"/>
    </row>
    <row r="596" spans="9:10" ht="14.25">
      <c r="I596" s="112"/>
      <c r="J596" s="111"/>
    </row>
    <row r="597" spans="9:10" ht="14.25">
      <c r="I597" s="112"/>
      <c r="J597" s="111"/>
    </row>
    <row r="598" spans="9:10" ht="14.25">
      <c r="I598" s="112"/>
      <c r="J598" s="111"/>
    </row>
    <row r="599" spans="9:10" ht="14.25">
      <c r="I599" s="112"/>
      <c r="J599" s="111"/>
    </row>
    <row r="600" spans="9:10" ht="14.25">
      <c r="I600" s="112"/>
      <c r="J600" s="111"/>
    </row>
    <row r="601" spans="9:10" ht="14.25">
      <c r="I601" s="112"/>
      <c r="J601" s="111"/>
    </row>
    <row r="602" spans="9:10" ht="14.25">
      <c r="I602" s="112"/>
      <c r="J602" s="111"/>
    </row>
    <row r="603" spans="9:10" ht="14.25">
      <c r="I603" s="112"/>
      <c r="J603" s="111"/>
    </row>
    <row r="604" spans="9:10" ht="14.25">
      <c r="I604" s="112"/>
      <c r="J604" s="111"/>
    </row>
    <row r="605" spans="9:10" ht="14.25">
      <c r="I605" s="112"/>
      <c r="J605" s="111"/>
    </row>
    <row r="606" spans="9:10" ht="14.25">
      <c r="I606" s="112"/>
      <c r="J606" s="111"/>
    </row>
    <row r="607" spans="9:10" ht="14.25">
      <c r="I607" s="112"/>
      <c r="J607" s="111"/>
    </row>
    <row r="608" spans="9:10" ht="14.25">
      <c r="I608" s="112"/>
      <c r="J608" s="111"/>
    </row>
    <row r="609" spans="9:10" ht="14.25">
      <c r="I609" s="112"/>
      <c r="J609" s="111"/>
    </row>
    <row r="610" spans="9:10" ht="14.25">
      <c r="I610" s="112"/>
      <c r="J610" s="111"/>
    </row>
    <row r="611" spans="9:10" ht="14.25">
      <c r="I611" s="112"/>
      <c r="J611" s="111"/>
    </row>
    <row r="612" spans="9:10" ht="14.25">
      <c r="I612" s="112"/>
      <c r="J612" s="111"/>
    </row>
    <row r="613" spans="9:10" ht="14.25">
      <c r="I613" s="112"/>
      <c r="J613" s="111"/>
    </row>
    <row r="614" spans="9:10" ht="14.25">
      <c r="I614" s="112"/>
      <c r="J614" s="111"/>
    </row>
    <row r="615" spans="9:10" ht="14.25">
      <c r="I615" s="112"/>
      <c r="J615" s="111"/>
    </row>
    <row r="616" spans="9:10" ht="14.25">
      <c r="I616" s="112"/>
      <c r="J616" s="111"/>
    </row>
    <row r="617" spans="9:10" ht="14.25">
      <c r="I617" s="112"/>
      <c r="J617" s="111"/>
    </row>
    <row r="618" spans="9:10" ht="14.25">
      <c r="I618" s="112"/>
      <c r="J618" s="111"/>
    </row>
    <row r="619" spans="9:10" ht="14.25">
      <c r="I619" s="112"/>
      <c r="J619" s="111"/>
    </row>
    <row r="620" spans="9:10" ht="14.25">
      <c r="I620" s="112"/>
      <c r="J620" s="111"/>
    </row>
    <row r="621" spans="9:10" ht="14.25">
      <c r="I621" s="112"/>
      <c r="J621" s="111"/>
    </row>
    <row r="622" spans="9:10" ht="14.25">
      <c r="I622" s="112"/>
      <c r="J622" s="111"/>
    </row>
    <row r="623" spans="9:10" ht="14.25">
      <c r="I623" s="112"/>
      <c r="J623" s="111"/>
    </row>
    <row r="624" spans="9:10" ht="14.25">
      <c r="I624" s="112"/>
      <c r="J624" s="111"/>
    </row>
    <row r="625" spans="9:10" ht="14.25">
      <c r="I625" s="112"/>
      <c r="J625" s="111"/>
    </row>
    <row r="626" spans="9:10" ht="14.25">
      <c r="I626" s="112"/>
      <c r="J626" s="111"/>
    </row>
    <row r="627" spans="9:10" ht="14.25">
      <c r="I627" s="112"/>
      <c r="J627" s="111"/>
    </row>
    <row r="628" spans="9:10" ht="14.25">
      <c r="I628" s="112"/>
      <c r="J628" s="111"/>
    </row>
    <row r="629" spans="9:10" ht="14.25">
      <c r="I629" s="112"/>
      <c r="J629" s="111"/>
    </row>
    <row r="630" spans="9:10" ht="14.25">
      <c r="I630" s="112"/>
      <c r="J630" s="111"/>
    </row>
    <row r="631" spans="9:10" ht="14.25">
      <c r="I631" s="112"/>
      <c r="J631" s="111"/>
    </row>
    <row r="632" spans="9:10" ht="14.25">
      <c r="I632" s="112"/>
      <c r="J632" s="111"/>
    </row>
    <row r="633" spans="9:10" ht="14.25">
      <c r="I633" s="112"/>
      <c r="J633" s="111"/>
    </row>
    <row r="634" spans="9:10" ht="14.25">
      <c r="I634" s="112"/>
      <c r="J634" s="111"/>
    </row>
    <row r="635" spans="9:10" ht="14.25">
      <c r="I635" s="112"/>
      <c r="J635" s="111"/>
    </row>
    <row r="636" spans="9:10" ht="14.25">
      <c r="I636" s="112"/>
      <c r="J636" s="111"/>
    </row>
    <row r="637" spans="9:10" ht="14.25">
      <c r="I637" s="112"/>
      <c r="J637" s="111"/>
    </row>
    <row r="638" spans="9:10" ht="14.25">
      <c r="I638" s="112"/>
      <c r="J638" s="111"/>
    </row>
    <row r="639" spans="9:10" ht="14.25">
      <c r="I639" s="112"/>
      <c r="J639" s="111"/>
    </row>
    <row r="640" spans="9:10" ht="14.25">
      <c r="I640" s="112"/>
      <c r="J640" s="111"/>
    </row>
    <row r="641" spans="9:10" ht="14.25">
      <c r="I641" s="112"/>
      <c r="J641" s="111"/>
    </row>
    <row r="642" spans="9:10" ht="14.25">
      <c r="I642" s="112"/>
      <c r="J642" s="111"/>
    </row>
    <row r="643" spans="9:10" ht="14.25">
      <c r="I643" s="112"/>
      <c r="J643" s="111"/>
    </row>
    <row r="644" spans="9:10" ht="14.25">
      <c r="I644" s="112"/>
      <c r="J644" s="111"/>
    </row>
    <row r="645" spans="9:10" ht="14.25">
      <c r="I645" s="112"/>
      <c r="J645" s="111"/>
    </row>
    <row r="646" spans="9:10" ht="14.25">
      <c r="I646" s="112"/>
      <c r="J646" s="111"/>
    </row>
    <row r="647" spans="9:10" ht="14.25">
      <c r="I647" s="112"/>
      <c r="J647" s="111"/>
    </row>
    <row r="648" spans="9:10" ht="14.25">
      <c r="I648" s="112"/>
      <c r="J648" s="111"/>
    </row>
    <row r="649" spans="9:10" ht="14.25">
      <c r="I649" s="112"/>
      <c r="J649" s="111"/>
    </row>
    <row r="650" spans="9:10" ht="14.25">
      <c r="I650" s="112"/>
      <c r="J650" s="111"/>
    </row>
    <row r="651" spans="9:10" ht="14.25">
      <c r="I651" s="112"/>
      <c r="J651" s="111"/>
    </row>
    <row r="652" spans="9:10" ht="14.25">
      <c r="I652" s="112"/>
      <c r="J652" s="111"/>
    </row>
    <row r="653" spans="9:10" ht="14.25">
      <c r="I653" s="112"/>
      <c r="J653" s="111"/>
    </row>
    <row r="654" spans="9:10" ht="14.25">
      <c r="I654" s="112"/>
      <c r="J654" s="111"/>
    </row>
    <row r="655" spans="9:10" ht="14.25">
      <c r="I655" s="112"/>
      <c r="J655" s="111"/>
    </row>
    <row r="656" spans="9:10" ht="14.25">
      <c r="I656" s="112"/>
      <c r="J656" s="111"/>
    </row>
    <row r="657" spans="9:10" ht="14.25">
      <c r="I657" s="112"/>
      <c r="J657" s="111"/>
    </row>
    <row r="658" spans="9:10" ht="14.25">
      <c r="I658" s="112"/>
      <c r="J658" s="111"/>
    </row>
    <row r="659" spans="9:10" ht="14.25">
      <c r="I659" s="112"/>
      <c r="J659" s="111"/>
    </row>
    <row r="660" spans="9:10" ht="14.25">
      <c r="I660" s="112"/>
      <c r="J660" s="111"/>
    </row>
    <row r="661" spans="9:10" ht="14.25">
      <c r="I661" s="112"/>
      <c r="J661" s="111"/>
    </row>
    <row r="662" spans="9:10" ht="14.25">
      <c r="I662" s="112"/>
      <c r="J662" s="111"/>
    </row>
    <row r="663" spans="9:10" ht="14.25">
      <c r="I663" s="112"/>
      <c r="J663" s="111"/>
    </row>
    <row r="664" spans="9:10" ht="14.25">
      <c r="I664" s="112"/>
      <c r="J664" s="111"/>
    </row>
    <row r="665" spans="9:10" ht="14.25">
      <c r="I665" s="112"/>
      <c r="J665" s="111"/>
    </row>
    <row r="666" spans="9:10" ht="14.25">
      <c r="I666" s="112"/>
      <c r="J666" s="111"/>
    </row>
    <row r="667" spans="9:10" ht="14.25">
      <c r="I667" s="112"/>
      <c r="J667" s="111"/>
    </row>
    <row r="668" spans="9:10" ht="14.25">
      <c r="I668" s="112"/>
      <c r="J668" s="111"/>
    </row>
    <row r="669" spans="9:10" ht="14.25">
      <c r="I669" s="112"/>
      <c r="J669" s="111"/>
    </row>
    <row r="670" spans="9:10" ht="14.25">
      <c r="I670" s="112"/>
      <c r="J670" s="111"/>
    </row>
    <row r="671" spans="9:10" ht="14.25">
      <c r="I671" s="112"/>
      <c r="J671" s="111"/>
    </row>
    <row r="672" spans="9:10" ht="14.25">
      <c r="I672" s="112"/>
      <c r="J672" s="111"/>
    </row>
    <row r="673" spans="9:10" ht="14.25">
      <c r="I673" s="112"/>
      <c r="J673" s="111"/>
    </row>
    <row r="674" spans="9:10" ht="14.25">
      <c r="I674" s="112"/>
      <c r="J674" s="111"/>
    </row>
    <row r="675" spans="9:10" ht="14.25">
      <c r="I675" s="112"/>
      <c r="J675" s="111"/>
    </row>
    <row r="676" spans="9:10" ht="14.25">
      <c r="I676" s="112"/>
      <c r="J676" s="111"/>
    </row>
    <row r="677" spans="9:10" ht="14.25">
      <c r="I677" s="112"/>
      <c r="J677" s="111"/>
    </row>
    <row r="678" spans="9:10" ht="14.25">
      <c r="I678" s="112"/>
      <c r="J678" s="111"/>
    </row>
    <row r="679" spans="9:10" ht="14.25">
      <c r="I679" s="112"/>
      <c r="J679" s="111"/>
    </row>
    <row r="680" spans="9:10" ht="14.25">
      <c r="I680" s="112"/>
      <c r="J680" s="111"/>
    </row>
    <row r="681" spans="9:10" ht="14.25">
      <c r="I681" s="112"/>
      <c r="J681" s="111"/>
    </row>
    <row r="682" spans="9:10" ht="14.25">
      <c r="I682" s="112"/>
      <c r="J682" s="111"/>
    </row>
    <row r="683" spans="9:10" ht="14.25">
      <c r="I683" s="112"/>
      <c r="J683" s="111"/>
    </row>
    <row r="684" spans="9:10" ht="14.25">
      <c r="I684" s="112"/>
      <c r="J684" s="111"/>
    </row>
    <row r="685" spans="9:10" ht="14.25">
      <c r="I685" s="112"/>
      <c r="J685" s="111"/>
    </row>
    <row r="686" spans="9:10" ht="14.25">
      <c r="I686" s="112"/>
      <c r="J686" s="111"/>
    </row>
    <row r="687" spans="9:10" ht="14.25">
      <c r="I687" s="112"/>
      <c r="J687" s="111"/>
    </row>
    <row r="688" spans="9:10" ht="14.25">
      <c r="I688" s="112"/>
      <c r="J688" s="111"/>
    </row>
    <row r="689" spans="9:10" ht="14.25">
      <c r="I689" s="112"/>
      <c r="J689" s="111"/>
    </row>
    <row r="690" spans="9:10" ht="14.25">
      <c r="I690" s="112"/>
      <c r="J690" s="111"/>
    </row>
    <row r="691" spans="9:10" ht="14.25">
      <c r="I691" s="112"/>
      <c r="J691" s="111"/>
    </row>
    <row r="692" spans="9:10" ht="14.25">
      <c r="I692" s="112"/>
      <c r="J692" s="111"/>
    </row>
    <row r="693" spans="9:10" ht="14.25">
      <c r="I693" s="112"/>
      <c r="J693" s="111"/>
    </row>
    <row r="694" spans="9:10" ht="14.25">
      <c r="I694" s="112"/>
      <c r="J694" s="111"/>
    </row>
    <row r="695" spans="9:10" ht="14.25">
      <c r="I695" s="112"/>
      <c r="J695" s="111"/>
    </row>
    <row r="696" spans="9:10" ht="14.25">
      <c r="I696" s="112"/>
      <c r="J696" s="111"/>
    </row>
    <row r="697" spans="9:10" ht="14.25">
      <c r="I697" s="112"/>
      <c r="J697" s="111"/>
    </row>
    <row r="698" spans="9:10" ht="14.25">
      <c r="I698" s="112"/>
      <c r="J698" s="111"/>
    </row>
    <row r="699" spans="9:10" ht="14.25">
      <c r="I699" s="112"/>
      <c r="J699" s="111"/>
    </row>
    <row r="700" spans="9:10" ht="14.25">
      <c r="I700" s="112"/>
      <c r="J700" s="111"/>
    </row>
    <row r="701" spans="9:10" ht="14.25">
      <c r="I701" s="112"/>
      <c r="J701" s="111"/>
    </row>
    <row r="702" spans="9:10" ht="14.25">
      <c r="I702" s="112"/>
      <c r="J702" s="111"/>
    </row>
    <row r="703" spans="9:10" ht="14.25">
      <c r="I703" s="112"/>
      <c r="J703" s="111"/>
    </row>
    <row r="704" spans="9:10" ht="14.25">
      <c r="I704" s="112"/>
      <c r="J704" s="111"/>
    </row>
    <row r="705" spans="9:10" ht="14.25">
      <c r="I705" s="112"/>
      <c r="J705" s="111"/>
    </row>
    <row r="706" spans="9:10" ht="14.25">
      <c r="I706" s="112"/>
      <c r="J706" s="111"/>
    </row>
    <row r="707" spans="9:10" ht="14.25">
      <c r="I707" s="112"/>
      <c r="J707" s="111"/>
    </row>
    <row r="708" spans="9:10" ht="14.25">
      <c r="I708" s="112"/>
      <c r="J708" s="111"/>
    </row>
    <row r="709" spans="9:10" ht="14.25">
      <c r="I709" s="112"/>
      <c r="J709" s="111"/>
    </row>
    <row r="710" spans="9:10" ht="14.25">
      <c r="I710" s="112"/>
      <c r="J710" s="111"/>
    </row>
    <row r="711" spans="9:10" ht="14.25">
      <c r="I711" s="112"/>
      <c r="J711" s="111"/>
    </row>
    <row r="712" spans="9:10" ht="14.25">
      <c r="I712" s="112"/>
      <c r="J712" s="111"/>
    </row>
    <row r="713" spans="9:10" ht="14.25">
      <c r="I713" s="112"/>
      <c r="J713" s="111"/>
    </row>
    <row r="714" spans="9:10" ht="14.25">
      <c r="I714" s="112"/>
      <c r="J714" s="111"/>
    </row>
    <row r="715" spans="9:10" ht="14.25">
      <c r="I715" s="112"/>
      <c r="J715" s="111"/>
    </row>
    <row r="716" spans="9:10" ht="14.25">
      <c r="I716" s="112"/>
      <c r="J716" s="111"/>
    </row>
    <row r="717" spans="9:10" ht="14.25">
      <c r="I717" s="112"/>
      <c r="J717" s="111"/>
    </row>
    <row r="718" spans="9:10" ht="14.25">
      <c r="I718" s="112"/>
      <c r="J718" s="111"/>
    </row>
    <row r="719" spans="9:10" ht="14.25">
      <c r="I719" s="112"/>
      <c r="J719" s="111"/>
    </row>
    <row r="720" spans="9:10" ht="14.25">
      <c r="I720" s="112"/>
      <c r="J720" s="111"/>
    </row>
    <row r="721" spans="9:10" ht="14.25">
      <c r="I721" s="112"/>
      <c r="J721" s="111"/>
    </row>
    <row r="722" spans="9:10" ht="14.25">
      <c r="I722" s="112"/>
      <c r="J722" s="111"/>
    </row>
    <row r="723" spans="9:10" ht="14.25">
      <c r="I723" s="112"/>
      <c r="J723" s="111"/>
    </row>
    <row r="724" spans="9:10" ht="14.25">
      <c r="I724" s="112"/>
      <c r="J724" s="111"/>
    </row>
    <row r="725" spans="9:10" ht="14.25">
      <c r="I725" s="112"/>
      <c r="J725" s="111"/>
    </row>
    <row r="726" spans="9:10" ht="14.25">
      <c r="I726" s="112"/>
      <c r="J726" s="111"/>
    </row>
    <row r="727" spans="9:10" ht="14.25">
      <c r="I727" s="112"/>
      <c r="J727" s="111"/>
    </row>
    <row r="728" spans="9:10" ht="14.25">
      <c r="I728" s="112"/>
      <c r="J728" s="111"/>
    </row>
    <row r="729" spans="9:10" ht="14.25">
      <c r="I729" s="112"/>
      <c r="J729" s="111"/>
    </row>
    <row r="730" spans="9:10" ht="14.25">
      <c r="I730" s="112"/>
      <c r="J730" s="111"/>
    </row>
    <row r="731" spans="9:10" ht="14.25">
      <c r="I731" s="112"/>
      <c r="J731" s="111"/>
    </row>
    <row r="732" spans="9:10" ht="14.25">
      <c r="I732" s="112"/>
      <c r="J732" s="111"/>
    </row>
    <row r="733" spans="9:10" ht="14.25">
      <c r="I733" s="112"/>
      <c r="J733" s="111"/>
    </row>
    <row r="734" spans="9:10" ht="14.25">
      <c r="I734" s="112"/>
      <c r="J734" s="111"/>
    </row>
    <row r="735" spans="9:10" ht="14.25">
      <c r="I735" s="112"/>
      <c r="J735" s="111"/>
    </row>
    <row r="736" spans="9:10" ht="14.25">
      <c r="I736" s="112"/>
      <c r="J736" s="111"/>
    </row>
    <row r="737" spans="9:10" ht="14.25">
      <c r="I737" s="112"/>
      <c r="J737" s="111"/>
    </row>
    <row r="738" spans="9:10" ht="14.25">
      <c r="I738" s="112"/>
      <c r="J738" s="111"/>
    </row>
    <row r="739" spans="9:10" ht="14.25">
      <c r="I739" s="112"/>
      <c r="J739" s="111"/>
    </row>
    <row r="740" spans="9:10" ht="14.25">
      <c r="I740" s="112"/>
      <c r="J740" s="111"/>
    </row>
    <row r="741" spans="9:10" ht="14.25">
      <c r="I741" s="112"/>
      <c r="J741" s="111"/>
    </row>
    <row r="742" spans="9:10" ht="14.25">
      <c r="I742" s="112"/>
      <c r="J742" s="111"/>
    </row>
    <row r="743" spans="9:10" ht="14.25">
      <c r="I743" s="112"/>
      <c r="J743" s="111"/>
    </row>
    <row r="744" spans="9:10" ht="14.25">
      <c r="I744" s="112"/>
      <c r="J744" s="111"/>
    </row>
    <row r="745" spans="9:10" ht="14.25">
      <c r="I745" s="112"/>
      <c r="J745" s="111"/>
    </row>
    <row r="746" spans="9:10" ht="14.25">
      <c r="I746" s="112"/>
      <c r="J746" s="111"/>
    </row>
    <row r="747" spans="9:10" ht="14.25">
      <c r="I747" s="112"/>
      <c r="J747" s="111"/>
    </row>
    <row r="748" spans="9:10" ht="14.25">
      <c r="I748" s="112"/>
      <c r="J748" s="111"/>
    </row>
    <row r="749" spans="9:10" ht="14.25">
      <c r="I749" s="112"/>
      <c r="J749" s="111"/>
    </row>
    <row r="750" spans="9:10" ht="14.25">
      <c r="I750" s="112"/>
      <c r="J750" s="111"/>
    </row>
    <row r="751" spans="9:10" ht="14.25">
      <c r="I751" s="112"/>
      <c r="J751" s="111"/>
    </row>
    <row r="752" spans="9:10" ht="14.25">
      <c r="I752" s="112"/>
      <c r="J752" s="111"/>
    </row>
    <row r="753" spans="9:10" ht="14.25">
      <c r="I753" s="112"/>
      <c r="J753" s="111"/>
    </row>
    <row r="754" spans="9:10" ht="14.25">
      <c r="I754" s="112"/>
      <c r="J754" s="111"/>
    </row>
    <row r="755" spans="9:10" ht="14.25">
      <c r="I755" s="112"/>
      <c r="J755" s="111"/>
    </row>
    <row r="756" spans="9:10" ht="14.25">
      <c r="I756" s="112"/>
      <c r="J756" s="111"/>
    </row>
    <row r="757" spans="9:10" ht="14.25">
      <c r="I757" s="112"/>
      <c r="J757" s="111"/>
    </row>
    <row r="758" spans="9:10" ht="14.25">
      <c r="I758" s="112"/>
      <c r="J758" s="111"/>
    </row>
    <row r="759" spans="9:10" ht="14.25">
      <c r="I759" s="112"/>
      <c r="J759" s="111"/>
    </row>
    <row r="760" spans="9:10" ht="14.25">
      <c r="I760" s="112"/>
      <c r="J760" s="111"/>
    </row>
    <row r="761" spans="9:10" ht="14.25">
      <c r="I761" s="112"/>
      <c r="J761" s="111"/>
    </row>
    <row r="762" spans="9:10" ht="14.25">
      <c r="I762" s="112"/>
      <c r="J762" s="111"/>
    </row>
    <row r="763" spans="9:10" ht="14.25">
      <c r="I763" s="112"/>
      <c r="J763" s="111"/>
    </row>
    <row r="764" spans="9:10" ht="14.25">
      <c r="I764" s="112"/>
      <c r="J764" s="111"/>
    </row>
    <row r="765" spans="9:10" ht="14.25">
      <c r="I765" s="112"/>
      <c r="J765" s="111"/>
    </row>
    <row r="766" spans="9:10" ht="14.25">
      <c r="I766" s="112"/>
      <c r="J766" s="111"/>
    </row>
    <row r="767" spans="9:10" ht="14.25">
      <c r="I767" s="112"/>
      <c r="J767" s="111"/>
    </row>
    <row r="768" spans="9:10" ht="14.25">
      <c r="I768" s="112"/>
      <c r="J768" s="111"/>
    </row>
    <row r="769" spans="9:10" ht="14.25">
      <c r="I769" s="112"/>
      <c r="J769" s="111"/>
    </row>
    <row r="770" spans="9:10" ht="14.25">
      <c r="I770" s="112"/>
      <c r="J770" s="111"/>
    </row>
    <row r="771" spans="9:10" ht="14.25">
      <c r="I771" s="112"/>
      <c r="J771" s="111"/>
    </row>
    <row r="772" spans="9:10" ht="14.25">
      <c r="I772" s="112"/>
      <c r="J772" s="111"/>
    </row>
    <row r="773" spans="9:10" ht="14.25">
      <c r="I773" s="112"/>
      <c r="J773" s="111"/>
    </row>
    <row r="774" spans="9:10" ht="14.25">
      <c r="I774" s="112"/>
      <c r="J774" s="111"/>
    </row>
    <row r="775" spans="9:10" ht="14.25">
      <c r="I775" s="112"/>
      <c r="J775" s="111"/>
    </row>
    <row r="776" spans="9:10" ht="14.25">
      <c r="I776" s="112"/>
      <c r="J776" s="111"/>
    </row>
    <row r="777" spans="9:10" ht="14.25">
      <c r="I777" s="112"/>
      <c r="J777" s="111"/>
    </row>
    <row r="778" spans="9:10" ht="14.25">
      <c r="I778" s="112"/>
      <c r="J778" s="111"/>
    </row>
    <row r="779" spans="9:10" ht="14.25">
      <c r="I779" s="112"/>
      <c r="J779" s="111"/>
    </row>
    <row r="780" spans="9:10" ht="14.25">
      <c r="I780" s="112"/>
      <c r="J780" s="111"/>
    </row>
    <row r="781" spans="9:10" ht="14.25">
      <c r="I781" s="112"/>
      <c r="J781" s="111"/>
    </row>
    <row r="782" spans="9:10" ht="14.25">
      <c r="I782" s="112"/>
      <c r="J782" s="111"/>
    </row>
    <row r="783" spans="9:10" ht="14.25">
      <c r="I783" s="112"/>
      <c r="J783" s="111"/>
    </row>
    <row r="784" spans="9:10" ht="14.25">
      <c r="I784" s="112"/>
      <c r="J784" s="111"/>
    </row>
    <row r="785" spans="9:10" ht="14.25">
      <c r="I785" s="112"/>
      <c r="J785" s="111"/>
    </row>
    <row r="786" spans="9:10" ht="14.25">
      <c r="I786" s="112"/>
      <c r="J786" s="111"/>
    </row>
    <row r="787" spans="9:10" ht="14.25">
      <c r="I787" s="112"/>
      <c r="J787" s="111"/>
    </row>
    <row r="788" spans="9:10" ht="14.25">
      <c r="I788" s="112"/>
      <c r="J788" s="111"/>
    </row>
    <row r="789" spans="9:10" ht="14.25">
      <c r="I789" s="112"/>
      <c r="J789" s="111"/>
    </row>
    <row r="790" spans="9:10" ht="14.25">
      <c r="I790" s="112"/>
      <c r="J790" s="111"/>
    </row>
    <row r="791" spans="9:10" ht="14.25">
      <c r="I791" s="112"/>
      <c r="J791" s="111"/>
    </row>
    <row r="792" spans="9:10" ht="14.25">
      <c r="I792" s="112"/>
      <c r="J792" s="111"/>
    </row>
    <row r="793" spans="9:10" ht="14.25">
      <c r="I793" s="112"/>
      <c r="J793" s="111"/>
    </row>
    <row r="794" spans="9:10" ht="14.25">
      <c r="I794" s="112"/>
      <c r="J794" s="111"/>
    </row>
    <row r="795" spans="9:10" ht="14.25">
      <c r="I795" s="112"/>
      <c r="J795" s="111"/>
    </row>
    <row r="796" spans="9:10" ht="14.25">
      <c r="I796" s="112"/>
      <c r="J796" s="111"/>
    </row>
    <row r="797" spans="9:10" ht="14.25">
      <c r="I797" s="112"/>
      <c r="J797" s="111"/>
    </row>
    <row r="798" spans="9:10" ht="14.25">
      <c r="I798" s="112"/>
      <c r="J798" s="111"/>
    </row>
    <row r="799" spans="9:10" ht="14.25">
      <c r="I799" s="112"/>
      <c r="J799" s="111"/>
    </row>
    <row r="800" spans="9:10" ht="14.25">
      <c r="I800" s="112"/>
      <c r="J800" s="111"/>
    </row>
    <row r="801" spans="9:10" ht="14.25">
      <c r="I801" s="112"/>
      <c r="J801" s="111"/>
    </row>
    <row r="802" spans="9:10" ht="14.25">
      <c r="I802" s="112"/>
      <c r="J802" s="111"/>
    </row>
    <row r="803" spans="9:10" ht="14.25">
      <c r="I803" s="112"/>
      <c r="J803" s="111"/>
    </row>
    <row r="804" spans="9:10" ht="14.25">
      <c r="I804" s="112"/>
      <c r="J804" s="111"/>
    </row>
    <row r="805" spans="9:10" ht="14.25">
      <c r="I805" s="112"/>
      <c r="J805" s="111"/>
    </row>
    <row r="806" spans="9:10" ht="14.25">
      <c r="I806" s="112"/>
      <c r="J806" s="111"/>
    </row>
    <row r="807" spans="9:10" ht="14.25">
      <c r="I807" s="112"/>
      <c r="J807" s="111"/>
    </row>
    <row r="808" spans="9:10" ht="14.25">
      <c r="I808" s="112"/>
      <c r="J808" s="111"/>
    </row>
    <row r="809" spans="9:10" ht="14.25">
      <c r="I809" s="112"/>
      <c r="J809" s="111"/>
    </row>
    <row r="810" spans="9:10" ht="14.25">
      <c r="I810" s="112"/>
      <c r="J810" s="111"/>
    </row>
    <row r="811" spans="9:10" ht="14.25">
      <c r="I811" s="112"/>
      <c r="J811" s="111"/>
    </row>
    <row r="812" spans="9:10" ht="14.25">
      <c r="I812" s="112"/>
      <c r="J812" s="111"/>
    </row>
    <row r="813" spans="9:10" ht="14.25">
      <c r="I813" s="112"/>
      <c r="J813" s="111"/>
    </row>
    <row r="814" spans="9:10" ht="14.25">
      <c r="I814" s="112"/>
      <c r="J814" s="111"/>
    </row>
    <row r="815" spans="9:10" ht="14.25">
      <c r="I815" s="112"/>
      <c r="J815" s="111"/>
    </row>
    <row r="816" spans="9:10" ht="14.25">
      <c r="I816" s="112"/>
      <c r="J816" s="111"/>
    </row>
    <row r="817" spans="9:10" ht="14.25">
      <c r="I817" s="112"/>
      <c r="J817" s="111"/>
    </row>
    <row r="818" spans="9:10" ht="14.25">
      <c r="I818" s="112"/>
      <c r="J818" s="111"/>
    </row>
    <row r="819" spans="9:10" ht="14.25">
      <c r="I819" s="112"/>
      <c r="J819" s="111"/>
    </row>
    <row r="820" spans="9:10" ht="14.25">
      <c r="I820" s="112"/>
      <c r="J820" s="111"/>
    </row>
    <row r="821" spans="9:10" ht="14.25">
      <c r="I821" s="112"/>
      <c r="J821" s="111"/>
    </row>
    <row r="822" spans="9:10" ht="14.25">
      <c r="I822" s="112"/>
      <c r="J822" s="111"/>
    </row>
    <row r="823" spans="9:10" ht="14.25">
      <c r="I823" s="112"/>
      <c r="J823" s="111"/>
    </row>
    <row r="824" spans="9:10" ht="14.25">
      <c r="I824" s="112"/>
      <c r="J824" s="111"/>
    </row>
    <row r="825" spans="9:10" ht="14.25">
      <c r="I825" s="112"/>
      <c r="J825" s="111"/>
    </row>
    <row r="826" spans="9:10" ht="14.25">
      <c r="I826" s="112"/>
      <c r="J826" s="111"/>
    </row>
    <row r="827" spans="9:10" ht="14.25">
      <c r="I827" s="112"/>
      <c r="J827" s="111"/>
    </row>
    <row r="828" spans="9:10" ht="14.25">
      <c r="I828" s="112"/>
      <c r="J828" s="111"/>
    </row>
    <row r="829" spans="9:10" ht="14.25">
      <c r="I829" s="112"/>
      <c r="J829" s="111"/>
    </row>
    <row r="830" spans="9:10" ht="14.25">
      <c r="I830" s="112"/>
      <c r="J830" s="111"/>
    </row>
    <row r="831" spans="9:10" ht="14.25">
      <c r="I831" s="112"/>
      <c r="J831" s="111"/>
    </row>
    <row r="832" spans="9:10" ht="14.25">
      <c r="I832" s="112"/>
      <c r="J832" s="111"/>
    </row>
    <row r="833" spans="9:10" ht="14.25">
      <c r="I833" s="112"/>
      <c r="J833" s="111"/>
    </row>
    <row r="834" spans="9:10" ht="14.25">
      <c r="I834" s="112"/>
      <c r="J834" s="111"/>
    </row>
    <row r="835" spans="9:10" ht="14.25">
      <c r="I835" s="112"/>
      <c r="J835" s="111"/>
    </row>
    <row r="836" spans="9:10" ht="14.25">
      <c r="I836" s="112"/>
      <c r="J836" s="111"/>
    </row>
    <row r="837" spans="9:10" ht="14.25">
      <c r="I837" s="112"/>
      <c r="J837" s="111"/>
    </row>
    <row r="838" spans="9:10" ht="14.25">
      <c r="I838" s="112"/>
      <c r="J838" s="111"/>
    </row>
    <row r="839" spans="9:10" ht="14.25">
      <c r="I839" s="112"/>
      <c r="J839" s="111"/>
    </row>
    <row r="840" spans="9:10" ht="14.25">
      <c r="I840" s="112"/>
      <c r="J840" s="111"/>
    </row>
    <row r="841" spans="9:10" ht="14.25">
      <c r="I841" s="112"/>
      <c r="J841" s="111"/>
    </row>
    <row r="842" spans="9:10" ht="14.25">
      <c r="I842" s="112"/>
      <c r="J842" s="111"/>
    </row>
    <row r="843" spans="9:10" ht="14.25">
      <c r="I843" s="112"/>
      <c r="J843" s="111"/>
    </row>
    <row r="844" spans="9:10" ht="14.25">
      <c r="I844" s="112"/>
      <c r="J844" s="111"/>
    </row>
    <row r="845" spans="9:10" ht="14.25">
      <c r="I845" s="112"/>
      <c r="J845" s="111"/>
    </row>
    <row r="846" spans="9:10" ht="14.25">
      <c r="I846" s="112"/>
      <c r="J846" s="111"/>
    </row>
    <row r="847" spans="9:10" ht="14.25">
      <c r="I847" s="112"/>
      <c r="J847" s="111"/>
    </row>
    <row r="848" spans="9:10" ht="14.25">
      <c r="I848" s="112"/>
      <c r="J848" s="111"/>
    </row>
    <row r="849" spans="9:10" ht="14.25">
      <c r="I849" s="112"/>
      <c r="J849" s="111"/>
    </row>
    <row r="850" spans="9:10" ht="14.25">
      <c r="I850" s="112"/>
      <c r="J850" s="111"/>
    </row>
    <row r="851" spans="9:10" ht="14.25">
      <c r="I851" s="112"/>
      <c r="J851" s="111"/>
    </row>
    <row r="852" spans="9:10" ht="14.25">
      <c r="I852" s="112"/>
      <c r="J852" s="111"/>
    </row>
    <row r="853" spans="9:10" ht="14.25">
      <c r="I853" s="112"/>
      <c r="J853" s="111"/>
    </row>
    <row r="854" spans="9:10" ht="14.25">
      <c r="I854" s="112"/>
      <c r="J854" s="111"/>
    </row>
    <row r="855" spans="9:10" ht="14.25">
      <c r="I855" s="112"/>
      <c r="J855" s="111"/>
    </row>
    <row r="856" spans="9:10" ht="14.25">
      <c r="I856" s="112"/>
      <c r="J856" s="111"/>
    </row>
    <row r="857" spans="9:10" ht="14.25">
      <c r="I857" s="112"/>
      <c r="J857" s="111"/>
    </row>
    <row r="858" spans="9:10" ht="14.25">
      <c r="I858" s="112"/>
      <c r="J858" s="111"/>
    </row>
    <row r="859" spans="9:10" ht="14.25">
      <c r="I859" s="112"/>
      <c r="J859" s="111"/>
    </row>
    <row r="860" spans="9:10" ht="14.25">
      <c r="I860" s="112"/>
      <c r="J860" s="111"/>
    </row>
    <row r="861" spans="9:10" ht="14.25">
      <c r="I861" s="112"/>
      <c r="J861" s="111"/>
    </row>
    <row r="862" spans="9:10" ht="14.25">
      <c r="I862" s="112"/>
      <c r="J862" s="111"/>
    </row>
    <row r="863" spans="9:10" ht="14.25">
      <c r="I863" s="112"/>
      <c r="J863" s="111"/>
    </row>
    <row r="864" spans="9:10" ht="14.25">
      <c r="I864" s="112"/>
      <c r="J864" s="111"/>
    </row>
    <row r="865" spans="9:10" ht="14.25">
      <c r="I865" s="112"/>
      <c r="J865" s="111"/>
    </row>
    <row r="866" spans="9:10" ht="14.25">
      <c r="I866" s="112"/>
      <c r="J866" s="111"/>
    </row>
    <row r="867" spans="9:10" ht="14.25">
      <c r="I867" s="112"/>
      <c r="J867" s="111"/>
    </row>
    <row r="868" spans="9:10" ht="14.25">
      <c r="I868" s="112"/>
      <c r="J868" s="111"/>
    </row>
    <row r="869" spans="9:10" ht="14.25">
      <c r="I869" s="112"/>
      <c r="J869" s="111"/>
    </row>
    <row r="870" spans="9:10" ht="14.25">
      <c r="I870" s="112"/>
      <c r="J870" s="111"/>
    </row>
    <row r="871" spans="9:10" ht="14.25">
      <c r="I871" s="112"/>
      <c r="J871" s="111"/>
    </row>
    <row r="872" spans="9:10" ht="14.25">
      <c r="I872" s="112"/>
      <c r="J872" s="111"/>
    </row>
    <row r="873" spans="9:10" ht="14.25">
      <c r="I873" s="112"/>
      <c r="J873" s="111"/>
    </row>
    <row r="874" spans="9:10" ht="14.25">
      <c r="I874" s="112"/>
      <c r="J874" s="111"/>
    </row>
    <row r="875" spans="9:10" ht="14.25">
      <c r="I875" s="112"/>
      <c r="J875" s="111"/>
    </row>
    <row r="876" spans="9:10" ht="14.25">
      <c r="I876" s="112"/>
      <c r="J876" s="111"/>
    </row>
    <row r="877" spans="9:10" ht="14.25">
      <c r="I877" s="112"/>
      <c r="J877" s="111"/>
    </row>
    <row r="878" spans="9:10" ht="14.25">
      <c r="I878" s="112"/>
      <c r="J878" s="111"/>
    </row>
    <row r="879" spans="9:10" ht="14.25">
      <c r="I879" s="112"/>
      <c r="J879" s="111"/>
    </row>
    <row r="880" spans="9:10" ht="14.25">
      <c r="I880" s="112"/>
      <c r="J880" s="111"/>
    </row>
    <row r="881" spans="9:10" ht="14.25">
      <c r="I881" s="112"/>
      <c r="J881" s="111"/>
    </row>
    <row r="882" spans="9:10" ht="14.25">
      <c r="I882" s="112"/>
      <c r="J882" s="111"/>
    </row>
    <row r="883" spans="9:10" ht="14.25">
      <c r="I883" s="112"/>
      <c r="J883" s="111"/>
    </row>
    <row r="884" spans="9:10" ht="14.25">
      <c r="I884" s="112"/>
      <c r="J884" s="111"/>
    </row>
    <row r="885" spans="9:10" ht="14.25">
      <c r="I885" s="112"/>
      <c r="J885" s="111"/>
    </row>
    <row r="886" spans="9:10" ht="14.25">
      <c r="I886" s="112"/>
      <c r="J886" s="111"/>
    </row>
    <row r="887" spans="9:10" ht="14.25">
      <c r="I887" s="112"/>
      <c r="J887" s="111"/>
    </row>
    <row r="888" spans="9:10" ht="14.25">
      <c r="I888" s="112"/>
      <c r="J888" s="111"/>
    </row>
    <row r="889" spans="9:10" ht="14.25">
      <c r="I889" s="112"/>
      <c r="J889" s="111"/>
    </row>
    <row r="890" spans="9:10" ht="14.25">
      <c r="I890" s="112"/>
      <c r="J890" s="111"/>
    </row>
    <row r="891" spans="9:10" ht="14.25">
      <c r="I891" s="112"/>
      <c r="J891" s="111"/>
    </row>
    <row r="892" spans="9:10" ht="14.25">
      <c r="I892" s="112"/>
      <c r="J892" s="111"/>
    </row>
    <row r="893" spans="9:10" ht="14.25">
      <c r="I893" s="112"/>
      <c r="J893" s="111"/>
    </row>
    <row r="894" spans="9:10" ht="14.25">
      <c r="I894" s="112"/>
      <c r="J894" s="111"/>
    </row>
    <row r="895" spans="9:10" ht="14.25">
      <c r="I895" s="112"/>
      <c r="J895" s="111"/>
    </row>
    <row r="896" spans="9:10" ht="14.25">
      <c r="I896" s="112"/>
      <c r="J896" s="111"/>
    </row>
    <row r="897" spans="9:10" ht="14.25">
      <c r="I897" s="112"/>
      <c r="J897" s="111"/>
    </row>
    <row r="898" spans="9:10" ht="14.25">
      <c r="I898" s="112"/>
      <c r="J898" s="111"/>
    </row>
    <row r="899" spans="9:10" ht="14.25">
      <c r="I899" s="112"/>
      <c r="J899" s="111"/>
    </row>
    <row r="900" spans="9:10" ht="14.25">
      <c r="I900" s="112"/>
      <c r="J900" s="111"/>
    </row>
    <row r="901" spans="9:10" ht="14.25">
      <c r="I901" s="112"/>
      <c r="J901" s="111"/>
    </row>
    <row r="902" spans="9:10" ht="14.25">
      <c r="I902" s="112"/>
      <c r="J902" s="111"/>
    </row>
    <row r="903" spans="9:10" ht="14.25">
      <c r="I903" s="112"/>
      <c r="J903" s="111"/>
    </row>
    <row r="904" spans="9:10" ht="14.25">
      <c r="I904" s="112"/>
      <c r="J904" s="111"/>
    </row>
    <row r="905" spans="9:10" ht="14.25">
      <c r="I905" s="112"/>
      <c r="J905" s="111"/>
    </row>
    <row r="906" spans="9:10" ht="14.25">
      <c r="I906" s="112"/>
      <c r="J906" s="111"/>
    </row>
    <row r="907" spans="9:10" ht="14.25">
      <c r="I907" s="112"/>
      <c r="J907" s="111"/>
    </row>
    <row r="908" spans="9:10" ht="14.25">
      <c r="I908" s="112"/>
      <c r="J908" s="111"/>
    </row>
    <row r="909" spans="9:10" ht="14.25">
      <c r="I909" s="112"/>
      <c r="J909" s="111"/>
    </row>
    <row r="910" spans="9:10" ht="14.25">
      <c r="I910" s="112"/>
      <c r="J910" s="111"/>
    </row>
    <row r="911" spans="9:10" ht="14.25">
      <c r="I911" s="112"/>
      <c r="J911" s="111"/>
    </row>
    <row r="912" spans="9:10" ht="14.25">
      <c r="I912" s="112"/>
      <c r="J912" s="111"/>
    </row>
    <row r="913" spans="9:10" ht="14.25">
      <c r="I913" s="112"/>
      <c r="J913" s="111"/>
    </row>
    <row r="914" spans="9:10" ht="14.25">
      <c r="I914" s="112"/>
      <c r="J914" s="111"/>
    </row>
    <row r="915" spans="9:10" ht="14.25">
      <c r="I915" s="112"/>
      <c r="J915" s="111"/>
    </row>
    <row r="916" spans="9:10" ht="14.25">
      <c r="I916" s="112"/>
      <c r="J916" s="111"/>
    </row>
    <row r="917" spans="9:10" ht="14.25">
      <c r="I917" s="112"/>
      <c r="J917" s="111"/>
    </row>
    <row r="918" spans="9:10" ht="14.25">
      <c r="I918" s="112"/>
      <c r="J918" s="111"/>
    </row>
    <row r="919" spans="9:10" ht="14.25">
      <c r="I919" s="112"/>
      <c r="J919" s="111"/>
    </row>
    <row r="920" spans="9:10" ht="14.25">
      <c r="I920" s="112"/>
      <c r="J920" s="111"/>
    </row>
    <row r="921" spans="9:10" ht="14.25">
      <c r="I921" s="112"/>
      <c r="J921" s="111"/>
    </row>
    <row r="922" spans="9:10" ht="14.25">
      <c r="I922" s="112"/>
      <c r="J922" s="111"/>
    </row>
    <row r="923" spans="9:10" ht="14.25">
      <c r="I923" s="112"/>
      <c r="J923" s="111"/>
    </row>
    <row r="924" spans="9:10" ht="14.25">
      <c r="I924" s="112"/>
      <c r="J924" s="111"/>
    </row>
    <row r="925" spans="9:10" ht="14.25">
      <c r="I925" s="112"/>
      <c r="J925" s="111"/>
    </row>
    <row r="926" spans="9:10" ht="14.25">
      <c r="I926" s="112"/>
      <c r="J926" s="111"/>
    </row>
    <row r="927" spans="9:10" ht="14.25">
      <c r="I927" s="112"/>
      <c r="J927" s="111"/>
    </row>
    <row r="928" spans="9:10" ht="14.25">
      <c r="I928" s="112"/>
      <c r="J928" s="111"/>
    </row>
    <row r="929" spans="9:10" ht="14.25">
      <c r="I929" s="112"/>
      <c r="J929" s="111"/>
    </row>
    <row r="930" spans="9:10" ht="14.25">
      <c r="I930" s="112"/>
      <c r="J930" s="111"/>
    </row>
    <row r="931" spans="9:10" ht="14.25">
      <c r="I931" s="112"/>
      <c r="J931" s="111"/>
    </row>
  </sheetData>
  <sheetProtection/>
  <mergeCells count="4">
    <mergeCell ref="A2:H2"/>
    <mergeCell ref="A5:H5"/>
    <mergeCell ref="A6:H6"/>
    <mergeCell ref="F3:H3"/>
  </mergeCells>
  <printOptions/>
  <pageMargins left="0.7874015748031497" right="0.03937007874015748" top="0" bottom="0" header="0.5118110236220472" footer="0.5118110236220472"/>
  <pageSetup fitToHeight="0" fitToWidth="1" horizontalDpi="600" verticalDpi="600" orientation="portrait" paperSize="9" scale="85" r:id="rId1"/>
  <headerFooter alignWithMargins="0">
    <oddFooter>&amp;CСтраница &amp;P</oddFooter>
  </headerFooter>
  <rowBreaks count="1" manualBreakCount="1">
    <brk id="39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79"/>
  <sheetViews>
    <sheetView showZeros="0" view="pageBreakPreview" zoomScaleSheetLayoutView="100" zoomScalePageLayoutView="0" workbookViewId="0" topLeftCell="A233">
      <selection activeCell="J248" sqref="J248"/>
    </sheetView>
  </sheetViews>
  <sheetFormatPr defaultColWidth="9.00390625" defaultRowHeight="12.75"/>
  <cols>
    <col min="1" max="1" width="58.75390625" style="85" customWidth="1"/>
    <col min="2" max="2" width="5.00390625" style="40" customWidth="1"/>
    <col min="3" max="4" width="5.25390625" style="40" customWidth="1"/>
    <col min="5" max="5" width="11.125" style="40" customWidth="1"/>
    <col min="6" max="6" width="5.375" style="40" customWidth="1"/>
    <col min="7" max="7" width="14.625" style="40" customWidth="1"/>
    <col min="8" max="9" width="14.75390625" style="62" customWidth="1"/>
    <col min="10" max="10" width="11.875" style="62" customWidth="1"/>
    <col min="11" max="11" width="16.125" style="0" customWidth="1"/>
    <col min="12" max="12" width="15.00390625" style="0" customWidth="1"/>
    <col min="13" max="13" width="15.125" style="0" customWidth="1"/>
  </cols>
  <sheetData>
    <row r="1" spans="1:9" ht="18.75">
      <c r="A1" s="176"/>
      <c r="B1" s="176"/>
      <c r="C1" s="176"/>
      <c r="D1" s="176"/>
      <c r="E1" s="176"/>
      <c r="F1" s="176"/>
      <c r="G1" s="176"/>
      <c r="H1" s="176"/>
      <c r="I1" s="176"/>
    </row>
    <row r="2" spans="1:10" s="1" customFormat="1" ht="15">
      <c r="A2" s="74"/>
      <c r="B2" s="5"/>
      <c r="C2" s="42"/>
      <c r="D2" s="42"/>
      <c r="E2" s="42"/>
      <c r="F2" s="5"/>
      <c r="G2" s="41"/>
      <c r="H2" s="41" t="s">
        <v>333</v>
      </c>
      <c r="I2" s="53"/>
      <c r="J2" s="53"/>
    </row>
    <row r="3" spans="1:10" s="1" customFormat="1" ht="24.75" customHeight="1">
      <c r="A3" s="170" t="s">
        <v>69</v>
      </c>
      <c r="B3" s="171"/>
      <c r="C3" s="171"/>
      <c r="D3" s="171"/>
      <c r="E3" s="171"/>
      <c r="F3" s="171"/>
      <c r="G3" s="171"/>
      <c r="H3" s="171"/>
      <c r="I3" s="53"/>
      <c r="J3" s="54"/>
    </row>
    <row r="4" spans="1:10" s="1" customFormat="1" ht="15">
      <c r="A4" s="74"/>
      <c r="B4" s="5"/>
      <c r="C4" s="5"/>
      <c r="D4" s="47"/>
      <c r="E4" s="5"/>
      <c r="F4" s="48"/>
      <c r="G4" s="54" t="s">
        <v>377</v>
      </c>
      <c r="H4" s="118" t="s">
        <v>378</v>
      </c>
      <c r="J4" s="54"/>
    </row>
    <row r="5" spans="1:10" s="1" customFormat="1" ht="15">
      <c r="A5" s="74"/>
      <c r="B5" s="5"/>
      <c r="C5" s="42"/>
      <c r="D5" s="42"/>
      <c r="E5" s="42"/>
      <c r="F5" s="46"/>
      <c r="G5" s="46"/>
      <c r="H5" s="55"/>
      <c r="I5" s="55"/>
      <c r="J5" s="2"/>
    </row>
    <row r="6" spans="1:10" s="1" customFormat="1" ht="18.75">
      <c r="A6" s="172" t="s">
        <v>54</v>
      </c>
      <c r="B6" s="172"/>
      <c r="C6" s="172"/>
      <c r="D6" s="172"/>
      <c r="E6" s="172"/>
      <c r="F6" s="172"/>
      <c r="G6" s="172"/>
      <c r="H6" s="172"/>
      <c r="I6" s="172"/>
      <c r="J6" s="54"/>
    </row>
    <row r="7" spans="1:10" s="1" customFormat="1" ht="18" customHeight="1">
      <c r="A7" s="173" t="s">
        <v>382</v>
      </c>
      <c r="B7" s="173"/>
      <c r="C7" s="173"/>
      <c r="D7" s="173"/>
      <c r="E7" s="173"/>
      <c r="F7" s="173"/>
      <c r="G7" s="173"/>
      <c r="H7" s="173"/>
      <c r="I7" s="173"/>
      <c r="J7" s="56"/>
    </row>
    <row r="8" spans="1:9" s="1" customFormat="1" ht="15">
      <c r="A8" s="74"/>
      <c r="B8" s="5"/>
      <c r="C8" s="5"/>
      <c r="D8" s="5"/>
      <c r="E8" s="5"/>
      <c r="F8" s="5"/>
      <c r="G8" s="5"/>
      <c r="I8" s="1" t="s">
        <v>15</v>
      </c>
    </row>
    <row r="9" spans="1:10" s="5" customFormat="1" ht="71.25" customHeight="1">
      <c r="A9" s="3" t="s">
        <v>21</v>
      </c>
      <c r="B9" s="4" t="s">
        <v>55</v>
      </c>
      <c r="C9" s="4" t="s">
        <v>17</v>
      </c>
      <c r="D9" s="4" t="s">
        <v>18</v>
      </c>
      <c r="E9" s="4" t="s">
        <v>19</v>
      </c>
      <c r="F9" s="4" t="s">
        <v>20</v>
      </c>
      <c r="G9" s="31" t="s">
        <v>10</v>
      </c>
      <c r="H9" s="57" t="s">
        <v>383</v>
      </c>
      <c r="I9" s="57" t="s">
        <v>384</v>
      </c>
      <c r="J9" s="57" t="s">
        <v>385</v>
      </c>
    </row>
    <row r="10" spans="1:10" s="5" customFormat="1" ht="15">
      <c r="A10" s="3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58">
        <v>8</v>
      </c>
      <c r="I10" s="58">
        <v>9</v>
      </c>
      <c r="J10" s="58">
        <v>10</v>
      </c>
    </row>
    <row r="11" spans="1:10" s="5" customFormat="1" ht="15">
      <c r="A11" s="3"/>
      <c r="B11" s="6"/>
      <c r="C11" s="6"/>
      <c r="D11" s="6"/>
      <c r="E11" s="6"/>
      <c r="F11" s="6"/>
      <c r="G11" s="68"/>
      <c r="H11" s="58"/>
      <c r="I11" s="58"/>
      <c r="J11" s="58"/>
    </row>
    <row r="12" spans="1:10" s="16" customFormat="1" ht="14.25">
      <c r="A12" s="122" t="s">
        <v>81</v>
      </c>
      <c r="B12" s="67">
        <v>901</v>
      </c>
      <c r="C12" s="67"/>
      <c r="D12" s="67"/>
      <c r="E12" s="67"/>
      <c r="F12" s="67"/>
      <c r="G12" s="68">
        <f>H12-J12</f>
        <v>0</v>
      </c>
      <c r="H12" s="39">
        <f aca="true" t="shared" si="0" ref="H12:J13">H13</f>
        <v>415.4</v>
      </c>
      <c r="I12" s="39">
        <f t="shared" si="0"/>
        <v>415.9</v>
      </c>
      <c r="J12" s="39">
        <f t="shared" si="0"/>
        <v>415.4</v>
      </c>
    </row>
    <row r="13" spans="1:10" s="5" customFormat="1" ht="15">
      <c r="A13" s="123" t="s">
        <v>58</v>
      </c>
      <c r="B13" s="7" t="s">
        <v>79</v>
      </c>
      <c r="C13" s="7" t="s">
        <v>22</v>
      </c>
      <c r="D13" s="22"/>
      <c r="E13" s="22"/>
      <c r="F13" s="22"/>
      <c r="G13" s="68">
        <f>H13-J13</f>
        <v>0</v>
      </c>
      <c r="H13" s="59">
        <f t="shared" si="0"/>
        <v>415.4</v>
      </c>
      <c r="I13" s="59">
        <f t="shared" si="0"/>
        <v>415.9</v>
      </c>
      <c r="J13" s="59">
        <f t="shared" si="0"/>
        <v>415.4</v>
      </c>
    </row>
    <row r="14" spans="1:10" s="5" customFormat="1" ht="46.5" customHeight="1">
      <c r="A14" s="110" t="s">
        <v>0</v>
      </c>
      <c r="B14" s="11" t="s">
        <v>79</v>
      </c>
      <c r="C14" s="11" t="s">
        <v>22</v>
      </c>
      <c r="D14" s="11" t="s">
        <v>23</v>
      </c>
      <c r="E14" s="11"/>
      <c r="F14" s="12"/>
      <c r="G14" s="68">
        <f aca="true" t="shared" si="1" ref="G14:G30">H14-J14</f>
        <v>0</v>
      </c>
      <c r="H14" s="59">
        <f aca="true" t="shared" si="2" ref="H14:J16">H15</f>
        <v>415.4</v>
      </c>
      <c r="I14" s="59">
        <f t="shared" si="2"/>
        <v>415.9</v>
      </c>
      <c r="J14" s="59">
        <f t="shared" si="2"/>
        <v>415.4</v>
      </c>
    </row>
    <row r="15" spans="1:10" s="5" customFormat="1" ht="18.75" customHeight="1">
      <c r="A15" s="49" t="s">
        <v>91</v>
      </c>
      <c r="B15" s="8" t="s">
        <v>79</v>
      </c>
      <c r="C15" s="8" t="s">
        <v>22</v>
      </c>
      <c r="D15" s="8" t="s">
        <v>23</v>
      </c>
      <c r="E15" s="8" t="s">
        <v>134</v>
      </c>
      <c r="F15" s="8"/>
      <c r="G15" s="68">
        <f t="shared" si="1"/>
        <v>0</v>
      </c>
      <c r="H15" s="38">
        <f t="shared" si="2"/>
        <v>415.4</v>
      </c>
      <c r="I15" s="38">
        <f t="shared" si="2"/>
        <v>415.9</v>
      </c>
      <c r="J15" s="38">
        <f t="shared" si="2"/>
        <v>415.4</v>
      </c>
    </row>
    <row r="16" spans="1:10" s="5" customFormat="1" ht="30">
      <c r="A16" s="49" t="s">
        <v>84</v>
      </c>
      <c r="B16" s="8" t="s">
        <v>79</v>
      </c>
      <c r="C16" s="8" t="s">
        <v>22</v>
      </c>
      <c r="D16" s="8" t="s">
        <v>23</v>
      </c>
      <c r="E16" s="8" t="s">
        <v>135</v>
      </c>
      <c r="F16" s="8"/>
      <c r="G16" s="68">
        <f t="shared" si="1"/>
        <v>0</v>
      </c>
      <c r="H16" s="38">
        <f t="shared" si="2"/>
        <v>415.4</v>
      </c>
      <c r="I16" s="38">
        <f t="shared" si="2"/>
        <v>415.9</v>
      </c>
      <c r="J16" s="38">
        <f t="shared" si="2"/>
        <v>415.4</v>
      </c>
    </row>
    <row r="17" spans="1:10" s="5" customFormat="1" ht="15">
      <c r="A17" s="52" t="s">
        <v>85</v>
      </c>
      <c r="B17" s="8" t="s">
        <v>79</v>
      </c>
      <c r="C17" s="8" t="s">
        <v>22</v>
      </c>
      <c r="D17" s="8" t="s">
        <v>23</v>
      </c>
      <c r="E17" s="8" t="s">
        <v>135</v>
      </c>
      <c r="F17" s="8"/>
      <c r="G17" s="68">
        <f t="shared" si="1"/>
        <v>0</v>
      </c>
      <c r="H17" s="38">
        <f>H20+H19+H21+H18+H22</f>
        <v>415.4</v>
      </c>
      <c r="I17" s="38">
        <f>I20+I19+I21+I18+I22</f>
        <v>415.9</v>
      </c>
      <c r="J17" s="38">
        <f>J20+J19+J21+J18+J22</f>
        <v>415.4</v>
      </c>
    </row>
    <row r="18" spans="1:10" s="5" customFormat="1" ht="21.75" customHeight="1">
      <c r="A18" s="52" t="s">
        <v>130</v>
      </c>
      <c r="B18" s="8" t="s">
        <v>79</v>
      </c>
      <c r="C18" s="8" t="s">
        <v>22</v>
      </c>
      <c r="D18" s="8" t="s">
        <v>23</v>
      </c>
      <c r="E18" s="8" t="s">
        <v>135</v>
      </c>
      <c r="F18" s="8" t="s">
        <v>89</v>
      </c>
      <c r="G18" s="68">
        <f t="shared" si="1"/>
        <v>0</v>
      </c>
      <c r="H18" s="38">
        <v>316</v>
      </c>
      <c r="I18" s="38">
        <v>316</v>
      </c>
      <c r="J18" s="38">
        <v>316</v>
      </c>
    </row>
    <row r="19" spans="1:10" s="5" customFormat="1" ht="45">
      <c r="A19" s="44" t="s">
        <v>132</v>
      </c>
      <c r="B19" s="8" t="s">
        <v>79</v>
      </c>
      <c r="C19" s="8" t="s">
        <v>22</v>
      </c>
      <c r="D19" s="8" t="s">
        <v>23</v>
      </c>
      <c r="E19" s="8" t="s">
        <v>135</v>
      </c>
      <c r="F19" s="8" t="s">
        <v>131</v>
      </c>
      <c r="G19" s="68">
        <f t="shared" si="1"/>
        <v>0</v>
      </c>
      <c r="H19" s="38">
        <v>95.4</v>
      </c>
      <c r="I19" s="38">
        <v>95.4</v>
      </c>
      <c r="J19" s="38">
        <v>95.4</v>
      </c>
    </row>
    <row r="20" spans="1:10" s="5" customFormat="1" ht="33.75" customHeight="1">
      <c r="A20" s="52" t="s">
        <v>88</v>
      </c>
      <c r="B20" s="8" t="s">
        <v>79</v>
      </c>
      <c r="C20" s="8" t="s">
        <v>22</v>
      </c>
      <c r="D20" s="8" t="s">
        <v>23</v>
      </c>
      <c r="E20" s="8" t="s">
        <v>135</v>
      </c>
      <c r="F20" s="63" t="s">
        <v>86</v>
      </c>
      <c r="G20" s="68">
        <f t="shared" si="1"/>
        <v>0</v>
      </c>
      <c r="H20" s="38">
        <v>4</v>
      </c>
      <c r="I20" s="38">
        <v>4.5</v>
      </c>
      <c r="J20" s="38">
        <v>4</v>
      </c>
    </row>
    <row r="21" spans="1:10" s="5" customFormat="1" ht="19.5" customHeight="1" hidden="1">
      <c r="A21" s="52" t="s">
        <v>108</v>
      </c>
      <c r="B21" s="8" t="s">
        <v>79</v>
      </c>
      <c r="C21" s="8" t="s">
        <v>22</v>
      </c>
      <c r="D21" s="8" t="s">
        <v>23</v>
      </c>
      <c r="E21" s="8" t="s">
        <v>135</v>
      </c>
      <c r="F21" s="63" t="s">
        <v>106</v>
      </c>
      <c r="G21" s="68">
        <f t="shared" si="1"/>
        <v>0</v>
      </c>
      <c r="H21" s="38"/>
      <c r="I21" s="38"/>
      <c r="J21" s="38"/>
    </row>
    <row r="22" spans="1:10" s="5" customFormat="1" ht="19.5" customHeight="1" hidden="1">
      <c r="A22" s="44" t="s">
        <v>109</v>
      </c>
      <c r="B22" s="8" t="s">
        <v>79</v>
      </c>
      <c r="C22" s="8" t="s">
        <v>22</v>
      </c>
      <c r="D22" s="8" t="s">
        <v>23</v>
      </c>
      <c r="E22" s="8" t="s">
        <v>135</v>
      </c>
      <c r="F22" s="64" t="s">
        <v>107</v>
      </c>
      <c r="G22" s="68">
        <f t="shared" si="1"/>
        <v>0</v>
      </c>
      <c r="H22" s="38"/>
      <c r="I22" s="38"/>
      <c r="J22" s="38"/>
    </row>
    <row r="23" spans="1:10" s="5" customFormat="1" ht="15">
      <c r="A23" s="125"/>
      <c r="B23" s="22"/>
      <c r="C23" s="22"/>
      <c r="D23" s="22"/>
      <c r="E23" s="22"/>
      <c r="F23" s="22"/>
      <c r="G23" s="68">
        <f t="shared" si="1"/>
        <v>0</v>
      </c>
      <c r="H23" s="69"/>
      <c r="I23" s="69"/>
      <c r="J23" s="69"/>
    </row>
    <row r="24" spans="1:10" s="17" customFormat="1" ht="18" customHeight="1">
      <c r="A24" s="126" t="s">
        <v>8</v>
      </c>
      <c r="B24" s="15" t="s">
        <v>57</v>
      </c>
      <c r="C24" s="15"/>
      <c r="D24" s="15"/>
      <c r="E24" s="15"/>
      <c r="F24" s="15"/>
      <c r="G24" s="68">
        <f t="shared" si="1"/>
        <v>0</v>
      </c>
      <c r="H24" s="39">
        <f>H25+H132+H150+H167+H172+H271+H305+H341+H348+H127</f>
        <v>280213.3</v>
      </c>
      <c r="I24" s="39">
        <f>I25+I132+I150+I167+I172+I271+I305+I341+I348+I127</f>
        <v>284489.80000000005</v>
      </c>
      <c r="J24" s="39">
        <f>J25+J132+J150+J167+J172+J271+J305+J341+J348+J127</f>
        <v>280213.3</v>
      </c>
    </row>
    <row r="25" spans="1:10" s="5" customFormat="1" ht="15">
      <c r="A25" s="123" t="s">
        <v>58</v>
      </c>
      <c r="B25" s="7" t="s">
        <v>57</v>
      </c>
      <c r="C25" s="7" t="s">
        <v>22</v>
      </c>
      <c r="D25" s="14"/>
      <c r="E25" s="14"/>
      <c r="F25" s="14"/>
      <c r="G25" s="68">
        <f t="shared" si="1"/>
        <v>0</v>
      </c>
      <c r="H25" s="24">
        <f>H31+H72+H76+H61+H65+H26</f>
        <v>61201.899999999994</v>
      </c>
      <c r="I25" s="24">
        <f>I31+I72+I76+I61+I65+I26</f>
        <v>61114.3</v>
      </c>
      <c r="J25" s="24">
        <f>J31+J72+J76+J61+J65+J26</f>
        <v>61201.899999999994</v>
      </c>
    </row>
    <row r="26" spans="1:10" s="5" customFormat="1" ht="28.5">
      <c r="A26" s="75" t="s">
        <v>269</v>
      </c>
      <c r="B26" s="15" t="s">
        <v>57</v>
      </c>
      <c r="C26" s="15" t="s">
        <v>22</v>
      </c>
      <c r="D26" s="15" t="s">
        <v>27</v>
      </c>
      <c r="E26" s="14"/>
      <c r="F26" s="14"/>
      <c r="G26" s="68">
        <f t="shared" si="1"/>
        <v>0</v>
      </c>
      <c r="H26" s="24">
        <f aca="true" t="shared" si="3" ref="H26:J27">H27</f>
        <v>1290</v>
      </c>
      <c r="I26" s="24">
        <f t="shared" si="3"/>
        <v>1294.5</v>
      </c>
      <c r="J26" s="24">
        <f t="shared" si="3"/>
        <v>1290</v>
      </c>
    </row>
    <row r="27" spans="1:10" s="19" customFormat="1" ht="16.5" customHeight="1">
      <c r="A27" s="45" t="s">
        <v>91</v>
      </c>
      <c r="B27" s="23" t="s">
        <v>57</v>
      </c>
      <c r="C27" s="23" t="s">
        <v>22</v>
      </c>
      <c r="D27" s="23" t="s">
        <v>27</v>
      </c>
      <c r="E27" s="14" t="s">
        <v>134</v>
      </c>
      <c r="F27" s="23"/>
      <c r="G27" s="68">
        <f t="shared" si="1"/>
        <v>0</v>
      </c>
      <c r="H27" s="27">
        <f t="shared" si="3"/>
        <v>1290</v>
      </c>
      <c r="I27" s="27">
        <f t="shared" si="3"/>
        <v>1294.5</v>
      </c>
      <c r="J27" s="27">
        <f t="shared" si="3"/>
        <v>1290</v>
      </c>
    </row>
    <row r="28" spans="1:10" s="19" customFormat="1" ht="15">
      <c r="A28" s="162" t="s">
        <v>271</v>
      </c>
      <c r="B28" s="23" t="s">
        <v>57</v>
      </c>
      <c r="C28" s="23" t="s">
        <v>22</v>
      </c>
      <c r="D28" s="23" t="s">
        <v>27</v>
      </c>
      <c r="E28" s="14" t="s">
        <v>270</v>
      </c>
      <c r="F28" s="23"/>
      <c r="G28" s="68">
        <f t="shared" si="1"/>
        <v>0</v>
      </c>
      <c r="H28" s="27">
        <f>H29+H30</f>
        <v>1290</v>
      </c>
      <c r="I28" s="27">
        <f>I29+I30</f>
        <v>1294.5</v>
      </c>
      <c r="J28" s="27">
        <f>J29+J30</f>
        <v>1290</v>
      </c>
    </row>
    <row r="29" spans="1:10" s="19" customFormat="1" ht="18.75" customHeight="1">
      <c r="A29" s="44" t="s">
        <v>130</v>
      </c>
      <c r="B29" s="23" t="s">
        <v>57</v>
      </c>
      <c r="C29" s="23" t="s">
        <v>22</v>
      </c>
      <c r="D29" s="23" t="s">
        <v>27</v>
      </c>
      <c r="E29" s="14" t="s">
        <v>270</v>
      </c>
      <c r="F29" s="23" t="s">
        <v>89</v>
      </c>
      <c r="G29" s="68">
        <f t="shared" si="1"/>
        <v>0</v>
      </c>
      <c r="H29" s="27">
        <v>990</v>
      </c>
      <c r="I29" s="167">
        <v>994</v>
      </c>
      <c r="J29" s="27">
        <v>990</v>
      </c>
    </row>
    <row r="30" spans="1:10" s="19" customFormat="1" ht="45" customHeight="1">
      <c r="A30" s="44" t="s">
        <v>132</v>
      </c>
      <c r="B30" s="23" t="s">
        <v>57</v>
      </c>
      <c r="C30" s="23" t="s">
        <v>22</v>
      </c>
      <c r="D30" s="23" t="s">
        <v>27</v>
      </c>
      <c r="E30" s="14" t="s">
        <v>270</v>
      </c>
      <c r="F30" s="23" t="s">
        <v>131</v>
      </c>
      <c r="G30" s="68">
        <f t="shared" si="1"/>
        <v>0</v>
      </c>
      <c r="H30" s="27">
        <v>300</v>
      </c>
      <c r="I30" s="167">
        <v>300.5</v>
      </c>
      <c r="J30" s="27">
        <v>300</v>
      </c>
    </row>
    <row r="31" spans="1:10" s="16" customFormat="1" ht="57.75" customHeight="1">
      <c r="A31" s="76" t="s">
        <v>1</v>
      </c>
      <c r="B31" s="15" t="s">
        <v>57</v>
      </c>
      <c r="C31" s="15" t="s">
        <v>22</v>
      </c>
      <c r="D31" s="15" t="s">
        <v>24</v>
      </c>
      <c r="E31" s="15"/>
      <c r="F31" s="15"/>
      <c r="G31" s="68">
        <f aca="true" t="shared" si="4" ref="G31:G76">H31-J31</f>
        <v>0</v>
      </c>
      <c r="H31" s="24">
        <f>H32</f>
        <v>22560.899999999998</v>
      </c>
      <c r="I31" s="168">
        <f>I32</f>
        <v>22565.899999999998</v>
      </c>
      <c r="J31" s="24">
        <f>J32</f>
        <v>22560.899999999998</v>
      </c>
    </row>
    <row r="32" spans="1:10" s="16" customFormat="1" ht="15">
      <c r="A32" s="49" t="s">
        <v>91</v>
      </c>
      <c r="B32" s="14" t="s">
        <v>57</v>
      </c>
      <c r="C32" s="14" t="s">
        <v>22</v>
      </c>
      <c r="D32" s="14" t="s">
        <v>24</v>
      </c>
      <c r="E32" s="14" t="s">
        <v>134</v>
      </c>
      <c r="F32" s="14"/>
      <c r="G32" s="68">
        <f t="shared" si="4"/>
        <v>0</v>
      </c>
      <c r="H32" s="24">
        <f>H33+H41+H46+H51+H56</f>
        <v>22560.899999999998</v>
      </c>
      <c r="I32" s="168">
        <f>I33+I41+I46+I51+I56</f>
        <v>22565.899999999998</v>
      </c>
      <c r="J32" s="24">
        <f>J33+J41+J46+J51+J56</f>
        <v>22560.899999999998</v>
      </c>
    </row>
    <row r="33" spans="1:10" s="5" customFormat="1" ht="32.25" customHeight="1">
      <c r="A33" s="49" t="s">
        <v>84</v>
      </c>
      <c r="B33" s="14" t="s">
        <v>57</v>
      </c>
      <c r="C33" s="14" t="s">
        <v>22</v>
      </c>
      <c r="D33" s="14" t="s">
        <v>24</v>
      </c>
      <c r="E33" s="14" t="s">
        <v>135</v>
      </c>
      <c r="F33" s="14"/>
      <c r="G33" s="68">
        <f t="shared" si="4"/>
        <v>0</v>
      </c>
      <c r="H33" s="27">
        <f>H34+H35+H36+H37+H38+H39+H40</f>
        <v>21020</v>
      </c>
      <c r="I33" s="167">
        <f>I34+I35+I36+I37+I38+I39+I40</f>
        <v>21025</v>
      </c>
      <c r="J33" s="27">
        <f>J34+J35+J36+J37+J38+J39+J40</f>
        <v>21020</v>
      </c>
    </row>
    <row r="34" spans="1:10" s="5" customFormat="1" ht="19.5" customHeight="1">
      <c r="A34" s="52" t="s">
        <v>205</v>
      </c>
      <c r="B34" s="14" t="s">
        <v>57</v>
      </c>
      <c r="C34" s="14" t="s">
        <v>22</v>
      </c>
      <c r="D34" s="14" t="s">
        <v>24</v>
      </c>
      <c r="E34" s="14" t="s">
        <v>135</v>
      </c>
      <c r="F34" s="64" t="s">
        <v>89</v>
      </c>
      <c r="G34" s="68">
        <f t="shared" si="4"/>
        <v>0</v>
      </c>
      <c r="H34" s="26">
        <v>15800</v>
      </c>
      <c r="I34" s="166">
        <v>15800</v>
      </c>
      <c r="J34" s="26">
        <v>15800</v>
      </c>
    </row>
    <row r="35" spans="1:10" s="5" customFormat="1" ht="32.25" customHeight="1" hidden="1">
      <c r="A35" s="52" t="s">
        <v>102</v>
      </c>
      <c r="B35" s="14" t="s">
        <v>57</v>
      </c>
      <c r="C35" s="14" t="s">
        <v>22</v>
      </c>
      <c r="D35" s="14" t="s">
        <v>24</v>
      </c>
      <c r="E35" s="14" t="s">
        <v>135</v>
      </c>
      <c r="F35" s="64" t="s">
        <v>101</v>
      </c>
      <c r="G35" s="68">
        <f t="shared" si="4"/>
        <v>0</v>
      </c>
      <c r="H35" s="26"/>
      <c r="I35" s="166"/>
      <c r="J35" s="26"/>
    </row>
    <row r="36" spans="1:10" s="5" customFormat="1" ht="32.25" customHeight="1">
      <c r="A36" s="44" t="s">
        <v>132</v>
      </c>
      <c r="B36" s="14" t="s">
        <v>57</v>
      </c>
      <c r="C36" s="14" t="s">
        <v>22</v>
      </c>
      <c r="D36" s="14" t="s">
        <v>24</v>
      </c>
      <c r="E36" s="14" t="s">
        <v>135</v>
      </c>
      <c r="F36" s="64" t="s">
        <v>131</v>
      </c>
      <c r="G36" s="68">
        <f t="shared" si="4"/>
        <v>0</v>
      </c>
      <c r="H36" s="26">
        <v>4800</v>
      </c>
      <c r="I36" s="166">
        <v>4800</v>
      </c>
      <c r="J36" s="26">
        <v>4800</v>
      </c>
    </row>
    <row r="37" spans="1:10" s="5" customFormat="1" ht="29.25" customHeight="1">
      <c r="A37" s="49" t="s">
        <v>87</v>
      </c>
      <c r="B37" s="14" t="s">
        <v>57</v>
      </c>
      <c r="C37" s="14" t="s">
        <v>22</v>
      </c>
      <c r="D37" s="14" t="s">
        <v>24</v>
      </c>
      <c r="E37" s="14" t="s">
        <v>135</v>
      </c>
      <c r="F37" s="64" t="s">
        <v>86</v>
      </c>
      <c r="G37" s="68">
        <f t="shared" si="4"/>
        <v>0</v>
      </c>
      <c r="H37" s="26">
        <v>420</v>
      </c>
      <c r="I37" s="26">
        <v>425</v>
      </c>
      <c r="J37" s="26">
        <v>420</v>
      </c>
    </row>
    <row r="38" spans="1:10" s="5" customFormat="1" ht="13.5" customHeight="1" hidden="1">
      <c r="A38" s="49" t="s">
        <v>108</v>
      </c>
      <c r="B38" s="14" t="s">
        <v>57</v>
      </c>
      <c r="C38" s="14" t="s">
        <v>22</v>
      </c>
      <c r="D38" s="14" t="s">
        <v>24</v>
      </c>
      <c r="E38" s="14" t="s">
        <v>135</v>
      </c>
      <c r="F38" s="64" t="s">
        <v>106</v>
      </c>
      <c r="G38" s="68">
        <f t="shared" si="4"/>
        <v>0</v>
      </c>
      <c r="H38" s="26"/>
      <c r="I38" s="26"/>
      <c r="J38" s="26"/>
    </row>
    <row r="39" spans="1:10" s="5" customFormat="1" ht="13.5" customHeight="1" hidden="1">
      <c r="A39" s="52" t="s">
        <v>109</v>
      </c>
      <c r="B39" s="14" t="s">
        <v>57</v>
      </c>
      <c r="C39" s="14" t="s">
        <v>22</v>
      </c>
      <c r="D39" s="14" t="s">
        <v>24</v>
      </c>
      <c r="E39" s="14" t="s">
        <v>135</v>
      </c>
      <c r="F39" s="64" t="s">
        <v>107</v>
      </c>
      <c r="G39" s="68">
        <f t="shared" si="4"/>
        <v>0</v>
      </c>
      <c r="H39" s="26"/>
      <c r="I39" s="26"/>
      <c r="J39" s="26"/>
    </row>
    <row r="40" spans="1:10" s="5" customFormat="1" ht="13.5" customHeight="1" hidden="1">
      <c r="A40" s="44" t="s">
        <v>230</v>
      </c>
      <c r="B40" s="14" t="s">
        <v>57</v>
      </c>
      <c r="C40" s="14" t="s">
        <v>22</v>
      </c>
      <c r="D40" s="14" t="s">
        <v>24</v>
      </c>
      <c r="E40" s="14" t="s">
        <v>135</v>
      </c>
      <c r="F40" s="64" t="s">
        <v>228</v>
      </c>
      <c r="G40" s="68">
        <f t="shared" si="4"/>
        <v>0</v>
      </c>
      <c r="H40" s="26"/>
      <c r="I40" s="26"/>
      <c r="J40" s="26"/>
    </row>
    <row r="41" spans="1:11" s="5" customFormat="1" ht="32.25" customHeight="1">
      <c r="A41" s="52" t="s">
        <v>278</v>
      </c>
      <c r="B41" s="14" t="s">
        <v>57</v>
      </c>
      <c r="C41" s="14" t="s">
        <v>22</v>
      </c>
      <c r="D41" s="14" t="s">
        <v>24</v>
      </c>
      <c r="E41" s="14" t="s">
        <v>136</v>
      </c>
      <c r="F41" s="14"/>
      <c r="G41" s="68">
        <f t="shared" si="4"/>
        <v>0</v>
      </c>
      <c r="H41" s="26">
        <f>H42+H43+H44+H45</f>
        <v>295.2</v>
      </c>
      <c r="I41" s="26">
        <f>I42+I43+I44+I45</f>
        <v>295.2</v>
      </c>
      <c r="J41" s="26">
        <f>J42+J43+J44+J45</f>
        <v>295.2</v>
      </c>
      <c r="K41" s="28"/>
    </row>
    <row r="42" spans="1:10" s="5" customFormat="1" ht="17.25" customHeight="1">
      <c r="A42" s="52" t="s">
        <v>130</v>
      </c>
      <c r="B42" s="14" t="s">
        <v>57</v>
      </c>
      <c r="C42" s="14" t="s">
        <v>22</v>
      </c>
      <c r="D42" s="14" t="s">
        <v>24</v>
      </c>
      <c r="E42" s="14" t="s">
        <v>136</v>
      </c>
      <c r="F42" s="14" t="s">
        <v>89</v>
      </c>
      <c r="G42" s="68">
        <f t="shared" si="4"/>
        <v>0</v>
      </c>
      <c r="H42" s="26">
        <v>225</v>
      </c>
      <c r="I42" s="26">
        <v>225</v>
      </c>
      <c r="J42" s="26">
        <v>225</v>
      </c>
    </row>
    <row r="43" spans="1:10" s="5" customFormat="1" ht="32.25" customHeight="1" hidden="1">
      <c r="A43" s="52" t="s">
        <v>102</v>
      </c>
      <c r="B43" s="14" t="s">
        <v>57</v>
      </c>
      <c r="C43" s="14" t="s">
        <v>22</v>
      </c>
      <c r="D43" s="14" t="s">
        <v>24</v>
      </c>
      <c r="E43" s="14" t="s">
        <v>136</v>
      </c>
      <c r="F43" s="14" t="s">
        <v>101</v>
      </c>
      <c r="G43" s="68">
        <f t="shared" si="4"/>
        <v>0</v>
      </c>
      <c r="H43" s="26"/>
      <c r="I43" s="26"/>
      <c r="J43" s="26"/>
    </row>
    <row r="44" spans="1:10" s="5" customFormat="1" ht="32.25" customHeight="1">
      <c r="A44" s="44" t="s">
        <v>132</v>
      </c>
      <c r="B44" s="14" t="s">
        <v>57</v>
      </c>
      <c r="C44" s="14" t="s">
        <v>22</v>
      </c>
      <c r="D44" s="14" t="s">
        <v>24</v>
      </c>
      <c r="E44" s="14" t="s">
        <v>136</v>
      </c>
      <c r="F44" s="14" t="s">
        <v>131</v>
      </c>
      <c r="G44" s="68">
        <f t="shared" si="4"/>
        <v>0</v>
      </c>
      <c r="H44" s="26">
        <v>68</v>
      </c>
      <c r="I44" s="26">
        <v>68</v>
      </c>
      <c r="J44" s="26">
        <v>68</v>
      </c>
    </row>
    <row r="45" spans="1:10" s="5" customFormat="1" ht="32.25" customHeight="1">
      <c r="A45" s="45" t="s">
        <v>87</v>
      </c>
      <c r="B45" s="14" t="s">
        <v>57</v>
      </c>
      <c r="C45" s="14" t="s">
        <v>22</v>
      </c>
      <c r="D45" s="14" t="s">
        <v>24</v>
      </c>
      <c r="E45" s="14" t="s">
        <v>136</v>
      </c>
      <c r="F45" s="14" t="s">
        <v>86</v>
      </c>
      <c r="G45" s="68">
        <f t="shared" si="4"/>
        <v>0</v>
      </c>
      <c r="H45" s="26">
        <v>2.2</v>
      </c>
      <c r="I45" s="26">
        <v>2.2</v>
      </c>
      <c r="J45" s="26">
        <v>2.2</v>
      </c>
    </row>
    <row r="46" spans="1:10" s="5" customFormat="1" ht="34.5" customHeight="1">
      <c r="A46" s="44" t="s">
        <v>279</v>
      </c>
      <c r="B46" s="14" t="s">
        <v>57</v>
      </c>
      <c r="C46" s="14" t="s">
        <v>22</v>
      </c>
      <c r="D46" s="14" t="s">
        <v>24</v>
      </c>
      <c r="E46" s="14" t="s">
        <v>137</v>
      </c>
      <c r="F46" s="14"/>
      <c r="G46" s="68">
        <f t="shared" si="4"/>
        <v>0</v>
      </c>
      <c r="H46" s="26">
        <f>H47+H48+H49+H50</f>
        <v>661</v>
      </c>
      <c r="I46" s="26">
        <f>I47+I48+I49+I50</f>
        <v>661</v>
      </c>
      <c r="J46" s="26">
        <f>J47+J48+J49+J50</f>
        <v>661</v>
      </c>
    </row>
    <row r="47" spans="1:10" s="5" customFormat="1" ht="19.5" customHeight="1">
      <c r="A47" s="52" t="s">
        <v>130</v>
      </c>
      <c r="B47" s="14" t="s">
        <v>57</v>
      </c>
      <c r="C47" s="14" t="s">
        <v>22</v>
      </c>
      <c r="D47" s="14" t="s">
        <v>24</v>
      </c>
      <c r="E47" s="14" t="s">
        <v>137</v>
      </c>
      <c r="F47" s="14" t="s">
        <v>89</v>
      </c>
      <c r="G47" s="68">
        <f t="shared" si="4"/>
        <v>0</v>
      </c>
      <c r="H47" s="26">
        <v>500</v>
      </c>
      <c r="I47" s="26">
        <v>500</v>
      </c>
      <c r="J47" s="26">
        <v>500</v>
      </c>
    </row>
    <row r="48" spans="1:10" s="5" customFormat="1" ht="33.75" customHeight="1" hidden="1">
      <c r="A48" s="52" t="s">
        <v>102</v>
      </c>
      <c r="B48" s="14" t="s">
        <v>57</v>
      </c>
      <c r="C48" s="14" t="s">
        <v>22</v>
      </c>
      <c r="D48" s="14" t="s">
        <v>24</v>
      </c>
      <c r="E48" s="14" t="s">
        <v>137</v>
      </c>
      <c r="F48" s="14" t="s">
        <v>101</v>
      </c>
      <c r="G48" s="68">
        <f t="shared" si="4"/>
        <v>0</v>
      </c>
      <c r="H48" s="26"/>
      <c r="I48" s="26"/>
      <c r="J48" s="26"/>
    </row>
    <row r="49" spans="1:10" s="5" customFormat="1" ht="33.75" customHeight="1">
      <c r="A49" s="44" t="s">
        <v>132</v>
      </c>
      <c r="B49" s="14" t="s">
        <v>57</v>
      </c>
      <c r="C49" s="14" t="s">
        <v>22</v>
      </c>
      <c r="D49" s="14" t="s">
        <v>24</v>
      </c>
      <c r="E49" s="14" t="s">
        <v>137</v>
      </c>
      <c r="F49" s="14" t="s">
        <v>131</v>
      </c>
      <c r="G49" s="68">
        <f t="shared" si="4"/>
        <v>0</v>
      </c>
      <c r="H49" s="26">
        <v>151</v>
      </c>
      <c r="I49" s="26">
        <v>151</v>
      </c>
      <c r="J49" s="26">
        <v>151</v>
      </c>
    </row>
    <row r="50" spans="1:10" s="5" customFormat="1" ht="30">
      <c r="A50" s="45" t="s">
        <v>87</v>
      </c>
      <c r="B50" s="14" t="s">
        <v>57</v>
      </c>
      <c r="C50" s="14" t="s">
        <v>22</v>
      </c>
      <c r="D50" s="14" t="s">
        <v>24</v>
      </c>
      <c r="E50" s="14" t="s">
        <v>137</v>
      </c>
      <c r="F50" s="64" t="s">
        <v>86</v>
      </c>
      <c r="G50" s="68">
        <f t="shared" si="4"/>
        <v>0</v>
      </c>
      <c r="H50" s="26">
        <v>10</v>
      </c>
      <c r="I50" s="26">
        <v>10</v>
      </c>
      <c r="J50" s="109">
        <v>10</v>
      </c>
    </row>
    <row r="51" spans="1:10" s="5" customFormat="1" ht="45">
      <c r="A51" s="44" t="s">
        <v>280</v>
      </c>
      <c r="B51" s="14" t="s">
        <v>57</v>
      </c>
      <c r="C51" s="14" t="s">
        <v>22</v>
      </c>
      <c r="D51" s="14" t="s">
        <v>24</v>
      </c>
      <c r="E51" s="14" t="s">
        <v>138</v>
      </c>
      <c r="F51" s="14"/>
      <c r="G51" s="68">
        <f t="shared" si="4"/>
        <v>0</v>
      </c>
      <c r="H51" s="26">
        <f>H52+H53+H54+H55</f>
        <v>314.09999999999997</v>
      </c>
      <c r="I51" s="26">
        <f>I52+I53+I54+I55</f>
        <v>314.09999999999997</v>
      </c>
      <c r="J51" s="26">
        <f>J52+J53+J54+J55</f>
        <v>314.09999999999997</v>
      </c>
    </row>
    <row r="52" spans="1:10" s="5" customFormat="1" ht="19.5" customHeight="1">
      <c r="A52" s="44" t="s">
        <v>130</v>
      </c>
      <c r="B52" s="14" t="s">
        <v>57</v>
      </c>
      <c r="C52" s="14" t="s">
        <v>22</v>
      </c>
      <c r="D52" s="14" t="s">
        <v>24</v>
      </c>
      <c r="E52" s="14" t="s">
        <v>138</v>
      </c>
      <c r="F52" s="14" t="s">
        <v>89</v>
      </c>
      <c r="G52" s="68">
        <f t="shared" si="4"/>
        <v>0</v>
      </c>
      <c r="H52" s="26">
        <v>233.8</v>
      </c>
      <c r="I52" s="26">
        <v>233.8</v>
      </c>
      <c r="J52" s="109">
        <v>233.8</v>
      </c>
    </row>
    <row r="53" spans="1:10" s="5" customFormat="1" ht="30" hidden="1">
      <c r="A53" s="44" t="s">
        <v>102</v>
      </c>
      <c r="B53" s="14" t="s">
        <v>57</v>
      </c>
      <c r="C53" s="14" t="s">
        <v>22</v>
      </c>
      <c r="D53" s="14" t="s">
        <v>24</v>
      </c>
      <c r="E53" s="14" t="s">
        <v>138</v>
      </c>
      <c r="F53" s="14" t="s">
        <v>101</v>
      </c>
      <c r="G53" s="68">
        <f t="shared" si="4"/>
        <v>0</v>
      </c>
      <c r="H53" s="26"/>
      <c r="I53" s="26"/>
      <c r="J53" s="109"/>
    </row>
    <row r="54" spans="1:10" s="5" customFormat="1" ht="45">
      <c r="A54" s="44" t="s">
        <v>132</v>
      </c>
      <c r="B54" s="14" t="s">
        <v>57</v>
      </c>
      <c r="C54" s="14" t="s">
        <v>22</v>
      </c>
      <c r="D54" s="14" t="s">
        <v>24</v>
      </c>
      <c r="E54" s="14" t="s">
        <v>138</v>
      </c>
      <c r="F54" s="14" t="s">
        <v>131</v>
      </c>
      <c r="G54" s="68">
        <f t="shared" si="4"/>
        <v>0</v>
      </c>
      <c r="H54" s="26">
        <v>70.6</v>
      </c>
      <c r="I54" s="26">
        <v>70.6</v>
      </c>
      <c r="J54" s="109">
        <v>70.6</v>
      </c>
    </row>
    <row r="55" spans="1:10" s="5" customFormat="1" ht="30">
      <c r="A55" s="45" t="s">
        <v>87</v>
      </c>
      <c r="B55" s="14" t="s">
        <v>57</v>
      </c>
      <c r="C55" s="14" t="s">
        <v>22</v>
      </c>
      <c r="D55" s="14" t="s">
        <v>24</v>
      </c>
      <c r="E55" s="14" t="s">
        <v>138</v>
      </c>
      <c r="F55" s="64" t="s">
        <v>86</v>
      </c>
      <c r="G55" s="68">
        <f t="shared" si="4"/>
        <v>0</v>
      </c>
      <c r="H55" s="26">
        <v>9.7</v>
      </c>
      <c r="I55" s="26">
        <v>9.7</v>
      </c>
      <c r="J55" s="109">
        <v>9.7</v>
      </c>
    </row>
    <row r="56" spans="1:10" s="5" customFormat="1" ht="48.75" customHeight="1">
      <c r="A56" s="44" t="s">
        <v>281</v>
      </c>
      <c r="B56" s="14" t="s">
        <v>57</v>
      </c>
      <c r="C56" s="14" t="s">
        <v>22</v>
      </c>
      <c r="D56" s="14" t="s">
        <v>24</v>
      </c>
      <c r="E56" s="14" t="s">
        <v>139</v>
      </c>
      <c r="F56" s="14"/>
      <c r="G56" s="68">
        <f t="shared" si="4"/>
        <v>0</v>
      </c>
      <c r="H56" s="26">
        <f>H57+H58+H59+H60</f>
        <v>270.6</v>
      </c>
      <c r="I56" s="26">
        <f>I57+I58+I59+I60</f>
        <v>270.6</v>
      </c>
      <c r="J56" s="26">
        <f>J57+J58+J59+J60</f>
        <v>270.6</v>
      </c>
    </row>
    <row r="57" spans="1:10" s="5" customFormat="1" ht="30" hidden="1">
      <c r="A57" s="44" t="s">
        <v>90</v>
      </c>
      <c r="B57" s="14" t="s">
        <v>57</v>
      </c>
      <c r="C57" s="14" t="s">
        <v>22</v>
      </c>
      <c r="D57" s="14" t="s">
        <v>24</v>
      </c>
      <c r="E57" s="14" t="s">
        <v>139</v>
      </c>
      <c r="F57" s="14" t="s">
        <v>89</v>
      </c>
      <c r="G57" s="68">
        <f t="shared" si="4"/>
        <v>0</v>
      </c>
      <c r="H57" s="26"/>
      <c r="I57" s="26"/>
      <c r="J57" s="109"/>
    </row>
    <row r="58" spans="1:10" s="5" customFormat="1" ht="30" hidden="1">
      <c r="A58" s="44" t="s">
        <v>102</v>
      </c>
      <c r="B58" s="14" t="s">
        <v>57</v>
      </c>
      <c r="C58" s="14" t="s">
        <v>22</v>
      </c>
      <c r="D58" s="14" t="s">
        <v>24</v>
      </c>
      <c r="E58" s="14" t="s">
        <v>139</v>
      </c>
      <c r="F58" s="14" t="s">
        <v>101</v>
      </c>
      <c r="G58" s="68">
        <f t="shared" si="4"/>
        <v>0</v>
      </c>
      <c r="H58" s="26"/>
      <c r="I58" s="26"/>
      <c r="J58" s="109"/>
    </row>
    <row r="59" spans="1:10" s="5" customFormat="1" ht="45" hidden="1">
      <c r="A59" s="44" t="s">
        <v>132</v>
      </c>
      <c r="B59" s="14" t="s">
        <v>57</v>
      </c>
      <c r="C59" s="14" t="s">
        <v>22</v>
      </c>
      <c r="D59" s="14" t="s">
        <v>24</v>
      </c>
      <c r="E59" s="14" t="s">
        <v>139</v>
      </c>
      <c r="F59" s="14" t="s">
        <v>131</v>
      </c>
      <c r="G59" s="68">
        <f t="shared" si="4"/>
        <v>0</v>
      </c>
      <c r="H59" s="26"/>
      <c r="I59" s="26"/>
      <c r="J59" s="109"/>
    </row>
    <row r="60" spans="1:10" s="5" customFormat="1" ht="30">
      <c r="A60" s="45" t="s">
        <v>87</v>
      </c>
      <c r="B60" s="14" t="s">
        <v>57</v>
      </c>
      <c r="C60" s="14" t="s">
        <v>22</v>
      </c>
      <c r="D60" s="14" t="s">
        <v>24</v>
      </c>
      <c r="E60" s="14" t="s">
        <v>139</v>
      </c>
      <c r="F60" s="64" t="s">
        <v>86</v>
      </c>
      <c r="G60" s="68">
        <f t="shared" si="4"/>
        <v>0</v>
      </c>
      <c r="H60" s="26">
        <v>270.6</v>
      </c>
      <c r="I60" s="26">
        <v>270.6</v>
      </c>
      <c r="J60" s="109">
        <v>270.6</v>
      </c>
    </row>
    <row r="61" spans="1:10" s="16" customFormat="1" ht="15.75" customHeight="1" hidden="1">
      <c r="A61" s="76" t="s">
        <v>9</v>
      </c>
      <c r="B61" s="20" t="s">
        <v>57</v>
      </c>
      <c r="C61" s="15" t="s">
        <v>22</v>
      </c>
      <c r="D61" s="15" t="s">
        <v>43</v>
      </c>
      <c r="E61" s="15"/>
      <c r="F61" s="15"/>
      <c r="G61" s="68">
        <f t="shared" si="4"/>
        <v>0</v>
      </c>
      <c r="H61" s="24">
        <f aca="true" t="shared" si="5" ref="H61:J63">H62</f>
        <v>0</v>
      </c>
      <c r="I61" s="24">
        <f t="shared" si="5"/>
        <v>0</v>
      </c>
      <c r="J61" s="24">
        <f t="shared" si="5"/>
        <v>0</v>
      </c>
    </row>
    <row r="62" spans="1:10" s="9" customFormat="1" ht="15" hidden="1">
      <c r="A62" s="80" t="s">
        <v>92</v>
      </c>
      <c r="B62" s="23" t="s">
        <v>57</v>
      </c>
      <c r="C62" s="23" t="s">
        <v>22</v>
      </c>
      <c r="D62" s="23" t="s">
        <v>43</v>
      </c>
      <c r="E62" s="23" t="s">
        <v>140</v>
      </c>
      <c r="F62" s="14"/>
      <c r="G62" s="68">
        <f t="shared" si="4"/>
        <v>0</v>
      </c>
      <c r="H62" s="27">
        <f t="shared" si="5"/>
        <v>0</v>
      </c>
      <c r="I62" s="27">
        <f t="shared" si="5"/>
        <v>0</v>
      </c>
      <c r="J62" s="27">
        <f t="shared" si="5"/>
        <v>0</v>
      </c>
    </row>
    <row r="63" spans="1:10" s="9" customFormat="1" ht="51" customHeight="1" hidden="1">
      <c r="A63" s="127" t="s">
        <v>282</v>
      </c>
      <c r="B63" s="8" t="s">
        <v>57</v>
      </c>
      <c r="C63" s="8" t="s">
        <v>22</v>
      </c>
      <c r="D63" s="8" t="s">
        <v>43</v>
      </c>
      <c r="E63" s="8" t="s">
        <v>212</v>
      </c>
      <c r="F63" s="8"/>
      <c r="G63" s="68">
        <f t="shared" si="4"/>
        <v>0</v>
      </c>
      <c r="H63" s="27">
        <f t="shared" si="5"/>
        <v>0</v>
      </c>
      <c r="I63" s="27">
        <f t="shared" si="5"/>
        <v>0</v>
      </c>
      <c r="J63" s="27">
        <f t="shared" si="5"/>
        <v>0</v>
      </c>
    </row>
    <row r="64" spans="1:10" s="9" customFormat="1" ht="18" customHeight="1" hidden="1">
      <c r="A64" s="45" t="s">
        <v>87</v>
      </c>
      <c r="B64" s="8" t="s">
        <v>57</v>
      </c>
      <c r="C64" s="8" t="s">
        <v>22</v>
      </c>
      <c r="D64" s="8" t="s">
        <v>43</v>
      </c>
      <c r="E64" s="8" t="s">
        <v>212</v>
      </c>
      <c r="F64" s="8" t="s">
        <v>86</v>
      </c>
      <c r="G64" s="68">
        <f t="shared" si="4"/>
        <v>0</v>
      </c>
      <c r="H64" s="27"/>
      <c r="I64" s="27"/>
      <c r="J64" s="27"/>
    </row>
    <row r="65" spans="1:10" s="16" customFormat="1" ht="42.75" customHeight="1">
      <c r="A65" s="76" t="s">
        <v>11</v>
      </c>
      <c r="B65" s="20" t="s">
        <v>57</v>
      </c>
      <c r="C65" s="15" t="s">
        <v>22</v>
      </c>
      <c r="D65" s="15" t="s">
        <v>35</v>
      </c>
      <c r="E65" s="15"/>
      <c r="F65" s="15"/>
      <c r="G65" s="68">
        <f t="shared" si="4"/>
        <v>0</v>
      </c>
      <c r="H65" s="24">
        <f aca="true" t="shared" si="6" ref="H65:J66">H66</f>
        <v>3285</v>
      </c>
      <c r="I65" s="24">
        <f t="shared" si="6"/>
        <v>3290</v>
      </c>
      <c r="J65" s="24">
        <f t="shared" si="6"/>
        <v>3285</v>
      </c>
    </row>
    <row r="66" spans="1:10" s="9" customFormat="1" ht="18.75" customHeight="1">
      <c r="A66" s="45" t="s">
        <v>91</v>
      </c>
      <c r="B66" s="23" t="s">
        <v>57</v>
      </c>
      <c r="C66" s="23" t="s">
        <v>22</v>
      </c>
      <c r="D66" s="23" t="s">
        <v>35</v>
      </c>
      <c r="E66" s="23" t="s">
        <v>134</v>
      </c>
      <c r="F66" s="23"/>
      <c r="G66" s="68">
        <f t="shared" si="4"/>
        <v>0</v>
      </c>
      <c r="H66" s="27">
        <f t="shared" si="6"/>
        <v>3285</v>
      </c>
      <c r="I66" s="27">
        <f t="shared" si="6"/>
        <v>3290</v>
      </c>
      <c r="J66" s="27">
        <f t="shared" si="6"/>
        <v>3285</v>
      </c>
    </row>
    <row r="67" spans="1:10" s="9" customFormat="1" ht="30">
      <c r="A67" s="45" t="s">
        <v>84</v>
      </c>
      <c r="B67" s="14" t="s">
        <v>57</v>
      </c>
      <c r="C67" s="14" t="s">
        <v>22</v>
      </c>
      <c r="D67" s="14" t="s">
        <v>35</v>
      </c>
      <c r="E67" s="14" t="s">
        <v>135</v>
      </c>
      <c r="F67" s="14"/>
      <c r="G67" s="68">
        <f t="shared" si="4"/>
        <v>0</v>
      </c>
      <c r="H67" s="27">
        <f>H68+H70+H71</f>
        <v>3285</v>
      </c>
      <c r="I67" s="27">
        <f>I68+I70+I71</f>
        <v>3290</v>
      </c>
      <c r="J67" s="27">
        <f>J68+J70+J71</f>
        <v>3285</v>
      </c>
    </row>
    <row r="68" spans="1:10" s="9" customFormat="1" ht="16.5" customHeight="1">
      <c r="A68" s="44" t="s">
        <v>130</v>
      </c>
      <c r="B68" s="14" t="s">
        <v>57</v>
      </c>
      <c r="C68" s="14" t="s">
        <v>22</v>
      </c>
      <c r="D68" s="14" t="s">
        <v>35</v>
      </c>
      <c r="E68" s="14" t="s">
        <v>135</v>
      </c>
      <c r="F68" s="64" t="s">
        <v>89</v>
      </c>
      <c r="G68" s="68">
        <f t="shared" si="4"/>
        <v>0</v>
      </c>
      <c r="H68" s="27">
        <v>2500</v>
      </c>
      <c r="I68" s="27">
        <v>2500</v>
      </c>
      <c r="J68" s="27">
        <v>2500</v>
      </c>
    </row>
    <row r="69" spans="1:10" s="9" customFormat="1" ht="30" hidden="1">
      <c r="A69" s="44" t="s">
        <v>102</v>
      </c>
      <c r="B69" s="14" t="s">
        <v>57</v>
      </c>
      <c r="C69" s="14" t="s">
        <v>22</v>
      </c>
      <c r="D69" s="14" t="s">
        <v>35</v>
      </c>
      <c r="E69" s="14" t="s">
        <v>135</v>
      </c>
      <c r="F69" s="64" t="s">
        <v>101</v>
      </c>
      <c r="G69" s="68">
        <f t="shared" si="4"/>
        <v>0</v>
      </c>
      <c r="H69" s="27"/>
      <c r="I69" s="27"/>
      <c r="J69" s="27"/>
    </row>
    <row r="70" spans="1:10" s="9" customFormat="1" ht="45">
      <c r="A70" s="44" t="s">
        <v>132</v>
      </c>
      <c r="B70" s="14" t="s">
        <v>57</v>
      </c>
      <c r="C70" s="14" t="s">
        <v>22</v>
      </c>
      <c r="D70" s="14" t="s">
        <v>35</v>
      </c>
      <c r="E70" s="14" t="s">
        <v>135</v>
      </c>
      <c r="F70" s="64" t="s">
        <v>131</v>
      </c>
      <c r="G70" s="68">
        <f t="shared" si="4"/>
        <v>0</v>
      </c>
      <c r="H70" s="27">
        <v>750</v>
      </c>
      <c r="I70" s="27">
        <v>750</v>
      </c>
      <c r="J70" s="27">
        <v>750</v>
      </c>
    </row>
    <row r="71" spans="1:10" s="9" customFormat="1" ht="30">
      <c r="A71" s="45" t="s">
        <v>87</v>
      </c>
      <c r="B71" s="14" t="s">
        <v>57</v>
      </c>
      <c r="C71" s="14" t="s">
        <v>22</v>
      </c>
      <c r="D71" s="14" t="s">
        <v>35</v>
      </c>
      <c r="E71" s="14" t="s">
        <v>135</v>
      </c>
      <c r="F71" s="64" t="s">
        <v>86</v>
      </c>
      <c r="G71" s="68">
        <f t="shared" si="4"/>
        <v>0</v>
      </c>
      <c r="H71" s="27">
        <v>35</v>
      </c>
      <c r="I71" s="27">
        <v>40</v>
      </c>
      <c r="J71" s="27">
        <v>35</v>
      </c>
    </row>
    <row r="72" spans="1:10" s="9" customFormat="1" ht="15.75" customHeight="1">
      <c r="A72" s="124" t="s">
        <v>37</v>
      </c>
      <c r="B72" s="7" t="s">
        <v>57</v>
      </c>
      <c r="C72" s="7" t="s">
        <v>22</v>
      </c>
      <c r="D72" s="7" t="s">
        <v>40</v>
      </c>
      <c r="E72" s="7"/>
      <c r="F72" s="7"/>
      <c r="G72" s="68">
        <f t="shared" si="4"/>
        <v>0</v>
      </c>
      <c r="H72" s="25">
        <f aca="true" t="shared" si="7" ref="H72:J74">H73</f>
        <v>10</v>
      </c>
      <c r="I72" s="25">
        <f t="shared" si="7"/>
        <v>10</v>
      </c>
      <c r="J72" s="25">
        <f t="shared" si="7"/>
        <v>10</v>
      </c>
    </row>
    <row r="73" spans="1:10" s="9" customFormat="1" ht="15.75" customHeight="1">
      <c r="A73" s="72" t="s">
        <v>92</v>
      </c>
      <c r="B73" s="8" t="s">
        <v>57</v>
      </c>
      <c r="C73" s="8" t="s">
        <v>22</v>
      </c>
      <c r="D73" s="8" t="s">
        <v>40</v>
      </c>
      <c r="E73" s="8" t="s">
        <v>140</v>
      </c>
      <c r="F73" s="8"/>
      <c r="G73" s="68">
        <f t="shared" si="4"/>
        <v>0</v>
      </c>
      <c r="H73" s="27">
        <f t="shared" si="7"/>
        <v>10</v>
      </c>
      <c r="I73" s="25">
        <f t="shared" si="7"/>
        <v>10</v>
      </c>
      <c r="J73" s="27">
        <f t="shared" si="7"/>
        <v>10</v>
      </c>
    </row>
    <row r="74" spans="1:10" s="9" customFormat="1" ht="15">
      <c r="A74" s="49" t="s">
        <v>7</v>
      </c>
      <c r="B74" s="8" t="s">
        <v>57</v>
      </c>
      <c r="C74" s="8" t="s">
        <v>22</v>
      </c>
      <c r="D74" s="8" t="s">
        <v>40</v>
      </c>
      <c r="E74" s="8" t="s">
        <v>141</v>
      </c>
      <c r="F74" s="8"/>
      <c r="G74" s="68">
        <f t="shared" si="4"/>
        <v>0</v>
      </c>
      <c r="H74" s="27">
        <f t="shared" si="7"/>
        <v>10</v>
      </c>
      <c r="I74" s="27">
        <f t="shared" si="7"/>
        <v>10</v>
      </c>
      <c r="J74" s="27">
        <f t="shared" si="7"/>
        <v>10</v>
      </c>
    </row>
    <row r="75" spans="1:10" s="9" customFormat="1" ht="15">
      <c r="A75" s="45" t="s">
        <v>245</v>
      </c>
      <c r="B75" s="8" t="s">
        <v>57</v>
      </c>
      <c r="C75" s="8" t="s">
        <v>22</v>
      </c>
      <c r="D75" s="8" t="s">
        <v>40</v>
      </c>
      <c r="E75" s="8" t="s">
        <v>141</v>
      </c>
      <c r="F75" s="63" t="s">
        <v>246</v>
      </c>
      <c r="G75" s="68">
        <f t="shared" si="4"/>
        <v>0</v>
      </c>
      <c r="H75" s="27">
        <v>10</v>
      </c>
      <c r="I75" s="27">
        <v>10</v>
      </c>
      <c r="J75" s="27">
        <v>10</v>
      </c>
    </row>
    <row r="76" spans="1:12" s="9" customFormat="1" ht="14.25">
      <c r="A76" s="124" t="s">
        <v>53</v>
      </c>
      <c r="B76" s="7" t="s">
        <v>57</v>
      </c>
      <c r="C76" s="7" t="s">
        <v>22</v>
      </c>
      <c r="D76" s="7" t="s">
        <v>36</v>
      </c>
      <c r="E76" s="7"/>
      <c r="F76" s="7"/>
      <c r="G76" s="68">
        <f t="shared" si="4"/>
        <v>0</v>
      </c>
      <c r="H76" s="25">
        <f>H77+H80+H86+H89+H83+H114+H106+H98+H92+H95</f>
        <v>34056</v>
      </c>
      <c r="I76" s="25">
        <f>I77+I80+I86+I89+I83+I114+I106+I98+I92+I95</f>
        <v>33953.9</v>
      </c>
      <c r="J76" s="25">
        <f>J77+J80+J86+J89+J83+J114+J106+J98+J92+J95</f>
        <v>34056</v>
      </c>
      <c r="K76" s="29"/>
      <c r="L76" s="29"/>
    </row>
    <row r="77" spans="1:10" s="5" customFormat="1" ht="42.75" hidden="1">
      <c r="A77" s="138" t="s">
        <v>350</v>
      </c>
      <c r="B77" s="8" t="s">
        <v>57</v>
      </c>
      <c r="C77" s="8" t="s">
        <v>22</v>
      </c>
      <c r="D77" s="8" t="s">
        <v>36</v>
      </c>
      <c r="E77" s="8" t="s">
        <v>144</v>
      </c>
      <c r="F77" s="8"/>
      <c r="G77" s="68">
        <f aca="true" t="shared" si="8" ref="G77:G88">H77-J77</f>
        <v>0</v>
      </c>
      <c r="H77" s="26">
        <f aca="true" t="shared" si="9" ref="H77:J78">H78</f>
        <v>0</v>
      </c>
      <c r="I77" s="26"/>
      <c r="J77" s="26">
        <f t="shared" si="9"/>
        <v>0</v>
      </c>
    </row>
    <row r="78" spans="1:10" s="5" customFormat="1" ht="15" hidden="1">
      <c r="A78" s="52" t="s">
        <v>207</v>
      </c>
      <c r="B78" s="8" t="s">
        <v>57</v>
      </c>
      <c r="C78" s="8" t="s">
        <v>22</v>
      </c>
      <c r="D78" s="8" t="s">
        <v>36</v>
      </c>
      <c r="E78" s="8" t="s">
        <v>145</v>
      </c>
      <c r="F78" s="8"/>
      <c r="G78" s="68">
        <f t="shared" si="8"/>
        <v>0</v>
      </c>
      <c r="H78" s="26">
        <f t="shared" si="9"/>
        <v>0</v>
      </c>
      <c r="I78" s="26">
        <f t="shared" si="9"/>
        <v>0</v>
      </c>
      <c r="J78" s="26">
        <f t="shared" si="9"/>
        <v>0</v>
      </c>
    </row>
    <row r="79" spans="1:10" s="5" customFormat="1" ht="30" hidden="1">
      <c r="A79" s="45" t="s">
        <v>87</v>
      </c>
      <c r="B79" s="8" t="s">
        <v>57</v>
      </c>
      <c r="C79" s="8" t="s">
        <v>22</v>
      </c>
      <c r="D79" s="8" t="s">
        <v>36</v>
      </c>
      <c r="E79" s="8" t="s">
        <v>145</v>
      </c>
      <c r="F79" s="8" t="s">
        <v>86</v>
      </c>
      <c r="G79" s="68">
        <f t="shared" si="8"/>
        <v>0</v>
      </c>
      <c r="H79" s="166"/>
      <c r="I79" s="26"/>
      <c r="J79" s="26"/>
    </row>
    <row r="80" spans="1:10" s="5" customFormat="1" ht="46.5" customHeight="1">
      <c r="A80" s="157" t="s">
        <v>351</v>
      </c>
      <c r="B80" s="8" t="s">
        <v>57</v>
      </c>
      <c r="C80" s="8" t="s">
        <v>22</v>
      </c>
      <c r="D80" s="8" t="s">
        <v>36</v>
      </c>
      <c r="E80" s="8" t="s">
        <v>146</v>
      </c>
      <c r="F80" s="8"/>
      <c r="G80" s="68">
        <f t="shared" si="8"/>
        <v>0</v>
      </c>
      <c r="H80" s="26">
        <f aca="true" t="shared" si="10" ref="H80:J81">H81</f>
        <v>15</v>
      </c>
      <c r="I80" s="26">
        <f t="shared" si="10"/>
        <v>15</v>
      </c>
      <c r="J80" s="26">
        <f t="shared" si="10"/>
        <v>15</v>
      </c>
    </row>
    <row r="81" spans="1:10" s="5" customFormat="1" ht="15">
      <c r="A81" s="52" t="s">
        <v>116</v>
      </c>
      <c r="B81" s="18" t="s">
        <v>57</v>
      </c>
      <c r="C81" s="18" t="s">
        <v>22</v>
      </c>
      <c r="D81" s="18" t="s">
        <v>36</v>
      </c>
      <c r="E81" s="18" t="s">
        <v>147</v>
      </c>
      <c r="F81" s="8"/>
      <c r="G81" s="68">
        <f t="shared" si="8"/>
        <v>0</v>
      </c>
      <c r="H81" s="26">
        <f t="shared" si="10"/>
        <v>15</v>
      </c>
      <c r="I81" s="26">
        <f t="shared" si="10"/>
        <v>15</v>
      </c>
      <c r="J81" s="26">
        <f t="shared" si="10"/>
        <v>15</v>
      </c>
    </row>
    <row r="82" spans="1:10" s="5" customFormat="1" ht="30">
      <c r="A82" s="45" t="s">
        <v>87</v>
      </c>
      <c r="B82" s="8" t="s">
        <v>57</v>
      </c>
      <c r="C82" s="8" t="s">
        <v>22</v>
      </c>
      <c r="D82" s="8" t="s">
        <v>36</v>
      </c>
      <c r="E82" s="18" t="s">
        <v>147</v>
      </c>
      <c r="F82" s="8" t="s">
        <v>86</v>
      </c>
      <c r="G82" s="68">
        <f t="shared" si="8"/>
        <v>0</v>
      </c>
      <c r="H82" s="26">
        <v>15</v>
      </c>
      <c r="I82" s="26">
        <v>15</v>
      </c>
      <c r="J82" s="26">
        <v>15</v>
      </c>
    </row>
    <row r="83" spans="1:10" s="5" customFormat="1" ht="57">
      <c r="A83" s="75" t="s">
        <v>352</v>
      </c>
      <c r="B83" s="8" t="s">
        <v>57</v>
      </c>
      <c r="C83" s="8" t="s">
        <v>22</v>
      </c>
      <c r="D83" s="8" t="s">
        <v>36</v>
      </c>
      <c r="E83" s="8" t="s">
        <v>148</v>
      </c>
      <c r="F83" s="8"/>
      <c r="G83" s="68">
        <f t="shared" si="8"/>
        <v>0</v>
      </c>
      <c r="H83" s="26">
        <f aca="true" t="shared" si="11" ref="H83:J84">H84</f>
        <v>15</v>
      </c>
      <c r="I83" s="26">
        <f t="shared" si="11"/>
        <v>0</v>
      </c>
      <c r="J83" s="26">
        <f t="shared" si="11"/>
        <v>15</v>
      </c>
    </row>
    <row r="84" spans="1:10" s="5" customFormat="1" ht="15">
      <c r="A84" s="52" t="s">
        <v>126</v>
      </c>
      <c r="B84" s="8" t="s">
        <v>57</v>
      </c>
      <c r="C84" s="8" t="s">
        <v>22</v>
      </c>
      <c r="D84" s="8" t="s">
        <v>36</v>
      </c>
      <c r="E84" s="8" t="s">
        <v>149</v>
      </c>
      <c r="F84" s="8"/>
      <c r="G84" s="68">
        <f t="shared" si="8"/>
        <v>0</v>
      </c>
      <c r="H84" s="26">
        <f t="shared" si="11"/>
        <v>15</v>
      </c>
      <c r="I84" s="26">
        <f t="shared" si="11"/>
        <v>0</v>
      </c>
      <c r="J84" s="26">
        <f t="shared" si="11"/>
        <v>15</v>
      </c>
    </row>
    <row r="85" spans="1:10" s="5" customFormat="1" ht="30">
      <c r="A85" s="45" t="s">
        <v>87</v>
      </c>
      <c r="B85" s="8" t="s">
        <v>57</v>
      </c>
      <c r="C85" s="8" t="s">
        <v>22</v>
      </c>
      <c r="D85" s="8" t="s">
        <v>36</v>
      </c>
      <c r="E85" s="8" t="s">
        <v>149</v>
      </c>
      <c r="F85" s="8" t="s">
        <v>86</v>
      </c>
      <c r="G85" s="68">
        <f t="shared" si="8"/>
        <v>0</v>
      </c>
      <c r="H85" s="26">
        <v>15</v>
      </c>
      <c r="I85" s="26"/>
      <c r="J85" s="26">
        <v>15</v>
      </c>
    </row>
    <row r="86" spans="1:10" s="5" customFormat="1" ht="42.75">
      <c r="A86" s="75" t="s">
        <v>353</v>
      </c>
      <c r="B86" s="8" t="s">
        <v>57</v>
      </c>
      <c r="C86" s="8" t="s">
        <v>22</v>
      </c>
      <c r="D86" s="8" t="s">
        <v>36</v>
      </c>
      <c r="E86" s="8" t="s">
        <v>150</v>
      </c>
      <c r="F86" s="8"/>
      <c r="G86" s="68">
        <f t="shared" si="8"/>
        <v>0</v>
      </c>
      <c r="H86" s="26">
        <f aca="true" t="shared" si="12" ref="H86:J87">H87</f>
        <v>10</v>
      </c>
      <c r="I86" s="26">
        <f t="shared" si="12"/>
        <v>10</v>
      </c>
      <c r="J86" s="26">
        <f t="shared" si="12"/>
        <v>10</v>
      </c>
    </row>
    <row r="87" spans="1:10" s="5" customFormat="1" ht="15">
      <c r="A87" s="52" t="s">
        <v>114</v>
      </c>
      <c r="B87" s="8" t="s">
        <v>57</v>
      </c>
      <c r="C87" s="8" t="s">
        <v>22</v>
      </c>
      <c r="D87" s="8" t="s">
        <v>36</v>
      </c>
      <c r="E87" s="8" t="s">
        <v>151</v>
      </c>
      <c r="F87" s="8"/>
      <c r="G87" s="68">
        <f t="shared" si="8"/>
        <v>0</v>
      </c>
      <c r="H87" s="26">
        <f t="shared" si="12"/>
        <v>10</v>
      </c>
      <c r="I87" s="26">
        <f t="shared" si="12"/>
        <v>10</v>
      </c>
      <c r="J87" s="26">
        <f t="shared" si="12"/>
        <v>10</v>
      </c>
    </row>
    <row r="88" spans="1:10" s="5" customFormat="1" ht="30">
      <c r="A88" s="45" t="s">
        <v>87</v>
      </c>
      <c r="B88" s="8" t="s">
        <v>57</v>
      </c>
      <c r="C88" s="8" t="s">
        <v>22</v>
      </c>
      <c r="D88" s="8" t="s">
        <v>36</v>
      </c>
      <c r="E88" s="8" t="s">
        <v>151</v>
      </c>
      <c r="F88" s="8" t="s">
        <v>86</v>
      </c>
      <c r="G88" s="68">
        <f t="shared" si="8"/>
        <v>0</v>
      </c>
      <c r="H88" s="26">
        <v>10</v>
      </c>
      <c r="I88" s="26">
        <v>10</v>
      </c>
      <c r="J88" s="26">
        <v>10</v>
      </c>
    </row>
    <row r="89" spans="1:10" s="5" customFormat="1" ht="42.75" hidden="1">
      <c r="A89" s="114" t="s">
        <v>317</v>
      </c>
      <c r="B89" s="8" t="s">
        <v>57</v>
      </c>
      <c r="C89" s="8" t="s">
        <v>22</v>
      </c>
      <c r="D89" s="8" t="s">
        <v>36</v>
      </c>
      <c r="E89" s="8" t="s">
        <v>152</v>
      </c>
      <c r="F89" s="8"/>
      <c r="G89" s="68">
        <f aca="true" t="shared" si="13" ref="G89:G113">H89-J89</f>
        <v>0</v>
      </c>
      <c r="H89" s="26">
        <f aca="true" t="shared" si="14" ref="H89:J90">H90</f>
        <v>0</v>
      </c>
      <c r="I89" s="26">
        <f t="shared" si="14"/>
        <v>0</v>
      </c>
      <c r="J89" s="26">
        <f t="shared" si="14"/>
        <v>0</v>
      </c>
    </row>
    <row r="90" spans="1:10" s="5" customFormat="1" ht="15" hidden="1">
      <c r="A90" s="52" t="s">
        <v>121</v>
      </c>
      <c r="B90" s="8" t="s">
        <v>57</v>
      </c>
      <c r="C90" s="8" t="s">
        <v>22</v>
      </c>
      <c r="D90" s="8" t="s">
        <v>36</v>
      </c>
      <c r="E90" s="8" t="s">
        <v>153</v>
      </c>
      <c r="F90" s="8"/>
      <c r="G90" s="68">
        <f t="shared" si="13"/>
        <v>0</v>
      </c>
      <c r="H90" s="26">
        <f t="shared" si="14"/>
        <v>0</v>
      </c>
      <c r="I90" s="26">
        <f t="shared" si="14"/>
        <v>0</v>
      </c>
      <c r="J90" s="26">
        <f t="shared" si="14"/>
        <v>0</v>
      </c>
    </row>
    <row r="91" spans="1:10" s="5" customFormat="1" ht="30" hidden="1">
      <c r="A91" s="45" t="s">
        <v>87</v>
      </c>
      <c r="B91" s="8" t="s">
        <v>57</v>
      </c>
      <c r="C91" s="8" t="s">
        <v>22</v>
      </c>
      <c r="D91" s="8" t="s">
        <v>36</v>
      </c>
      <c r="E91" s="8" t="s">
        <v>153</v>
      </c>
      <c r="F91" s="8" t="s">
        <v>86</v>
      </c>
      <c r="G91" s="68">
        <f t="shared" si="13"/>
        <v>0</v>
      </c>
      <c r="H91" s="26"/>
      <c r="I91" s="26"/>
      <c r="J91" s="26"/>
    </row>
    <row r="92" spans="1:10" s="5" customFormat="1" ht="29.25">
      <c r="A92" s="163" t="s">
        <v>357</v>
      </c>
      <c r="B92" s="8" t="s">
        <v>57</v>
      </c>
      <c r="C92" s="8" t="s">
        <v>22</v>
      </c>
      <c r="D92" s="8" t="s">
        <v>36</v>
      </c>
      <c r="E92" s="8" t="s">
        <v>358</v>
      </c>
      <c r="F92" s="8"/>
      <c r="G92" s="68">
        <f t="shared" si="13"/>
        <v>0</v>
      </c>
      <c r="H92" s="26">
        <f aca="true" t="shared" si="15" ref="H92:J93">H93</f>
        <v>25</v>
      </c>
      <c r="I92" s="26">
        <f t="shared" si="15"/>
        <v>0</v>
      </c>
      <c r="J92" s="26">
        <f t="shared" si="15"/>
        <v>25</v>
      </c>
    </row>
    <row r="93" spans="1:10" s="5" customFormat="1" ht="15">
      <c r="A93" s="52" t="s">
        <v>207</v>
      </c>
      <c r="B93" s="8" t="s">
        <v>57</v>
      </c>
      <c r="C93" s="8" t="s">
        <v>22</v>
      </c>
      <c r="D93" s="8" t="s">
        <v>36</v>
      </c>
      <c r="E93" s="8" t="s">
        <v>359</v>
      </c>
      <c r="F93" s="8"/>
      <c r="G93" s="68">
        <f t="shared" si="13"/>
        <v>0</v>
      </c>
      <c r="H93" s="26">
        <f t="shared" si="15"/>
        <v>25</v>
      </c>
      <c r="I93" s="26">
        <f t="shared" si="15"/>
        <v>0</v>
      </c>
      <c r="J93" s="26">
        <f t="shared" si="15"/>
        <v>25</v>
      </c>
    </row>
    <row r="94" spans="1:10" s="5" customFormat="1" ht="30">
      <c r="A94" s="45" t="s">
        <v>87</v>
      </c>
      <c r="B94" s="8" t="s">
        <v>57</v>
      </c>
      <c r="C94" s="8" t="s">
        <v>22</v>
      </c>
      <c r="D94" s="8" t="s">
        <v>36</v>
      </c>
      <c r="E94" s="8" t="s">
        <v>359</v>
      </c>
      <c r="F94" s="8" t="s">
        <v>86</v>
      </c>
      <c r="G94" s="68">
        <f t="shared" si="13"/>
        <v>0</v>
      </c>
      <c r="H94" s="169">
        <v>25</v>
      </c>
      <c r="I94" s="26"/>
      <c r="J94" s="26">
        <v>25</v>
      </c>
    </row>
    <row r="95" spans="1:10" s="5" customFormat="1" ht="42.75">
      <c r="A95" s="81" t="s">
        <v>360</v>
      </c>
      <c r="B95" s="8" t="s">
        <v>57</v>
      </c>
      <c r="C95" s="8" t="s">
        <v>22</v>
      </c>
      <c r="D95" s="8" t="s">
        <v>36</v>
      </c>
      <c r="E95" s="8" t="s">
        <v>362</v>
      </c>
      <c r="F95" s="8"/>
      <c r="G95" s="68">
        <f t="shared" si="13"/>
        <v>0</v>
      </c>
      <c r="H95" s="26">
        <f aca="true" t="shared" si="16" ref="H95:J96">H96</f>
        <v>200</v>
      </c>
      <c r="I95" s="26">
        <f t="shared" si="16"/>
        <v>0</v>
      </c>
      <c r="J95" s="26">
        <f t="shared" si="16"/>
        <v>200</v>
      </c>
    </row>
    <row r="96" spans="1:10" s="5" customFormat="1" ht="30">
      <c r="A96" s="164" t="s">
        <v>361</v>
      </c>
      <c r="B96" s="8" t="s">
        <v>57</v>
      </c>
      <c r="C96" s="8" t="s">
        <v>22</v>
      </c>
      <c r="D96" s="8" t="s">
        <v>36</v>
      </c>
      <c r="E96" s="8" t="s">
        <v>363</v>
      </c>
      <c r="F96" s="8"/>
      <c r="G96" s="68">
        <f t="shared" si="13"/>
        <v>0</v>
      </c>
      <c r="H96" s="26">
        <f t="shared" si="16"/>
        <v>200</v>
      </c>
      <c r="I96" s="26">
        <f t="shared" si="16"/>
        <v>0</v>
      </c>
      <c r="J96" s="26">
        <f t="shared" si="16"/>
        <v>200</v>
      </c>
    </row>
    <row r="97" spans="1:10" s="5" customFormat="1" ht="30">
      <c r="A97" s="45" t="s">
        <v>87</v>
      </c>
      <c r="B97" s="8" t="s">
        <v>57</v>
      </c>
      <c r="C97" s="8" t="s">
        <v>22</v>
      </c>
      <c r="D97" s="8" t="s">
        <v>36</v>
      </c>
      <c r="E97" s="8" t="s">
        <v>363</v>
      </c>
      <c r="F97" s="8" t="s">
        <v>86</v>
      </c>
      <c r="G97" s="68">
        <f t="shared" si="13"/>
        <v>0</v>
      </c>
      <c r="H97" s="26">
        <v>200</v>
      </c>
      <c r="I97" s="26"/>
      <c r="J97" s="26">
        <v>200</v>
      </c>
    </row>
    <row r="98" spans="1:10" s="19" customFormat="1" ht="47.25">
      <c r="A98" s="128" t="s">
        <v>330</v>
      </c>
      <c r="B98" s="18" t="s">
        <v>57</v>
      </c>
      <c r="C98" s="8" t="s">
        <v>22</v>
      </c>
      <c r="D98" s="8" t="s">
        <v>36</v>
      </c>
      <c r="E98" s="18" t="s">
        <v>174</v>
      </c>
      <c r="F98" s="18"/>
      <c r="G98" s="68">
        <f aca="true" t="shared" si="17" ref="G98:G105">H98-J98</f>
        <v>0</v>
      </c>
      <c r="H98" s="27">
        <f>H99</f>
        <v>6980</v>
      </c>
      <c r="I98" s="27">
        <f>I99</f>
        <v>6982</v>
      </c>
      <c r="J98" s="27">
        <f>J99</f>
        <v>6980</v>
      </c>
    </row>
    <row r="99" spans="1:10" s="19" customFormat="1" ht="30">
      <c r="A99" s="45" t="s">
        <v>386</v>
      </c>
      <c r="B99" s="18" t="s">
        <v>57</v>
      </c>
      <c r="C99" s="8" t="s">
        <v>22</v>
      </c>
      <c r="D99" s="8" t="s">
        <v>36</v>
      </c>
      <c r="E99" s="18" t="s">
        <v>175</v>
      </c>
      <c r="F99" s="18"/>
      <c r="G99" s="68">
        <f t="shared" si="17"/>
        <v>0</v>
      </c>
      <c r="H99" s="27">
        <f>H100+H103+H101+H104+H105+H102</f>
        <v>6980</v>
      </c>
      <c r="I99" s="27">
        <f>I100+I103+I101+I104+I105+I102</f>
        <v>6982</v>
      </c>
      <c r="J99" s="27">
        <f>J100+J103+J101+J104+J105+J102</f>
        <v>6980</v>
      </c>
    </row>
    <row r="100" spans="1:10" s="19" customFormat="1" ht="15">
      <c r="A100" s="33" t="s">
        <v>208</v>
      </c>
      <c r="B100" s="18" t="s">
        <v>57</v>
      </c>
      <c r="C100" s="8" t="s">
        <v>22</v>
      </c>
      <c r="D100" s="8" t="s">
        <v>36</v>
      </c>
      <c r="E100" s="18" t="s">
        <v>175</v>
      </c>
      <c r="F100" s="18" t="s">
        <v>93</v>
      </c>
      <c r="G100" s="68">
        <f t="shared" si="17"/>
        <v>0</v>
      </c>
      <c r="H100" s="27">
        <v>5300</v>
      </c>
      <c r="I100" s="27">
        <v>5300</v>
      </c>
      <c r="J100" s="27">
        <v>5300</v>
      </c>
    </row>
    <row r="101" spans="1:10" s="19" customFormat="1" ht="32.25" customHeight="1" hidden="1">
      <c r="A101" s="33" t="s">
        <v>104</v>
      </c>
      <c r="B101" s="18" t="s">
        <v>57</v>
      </c>
      <c r="C101" s="18" t="s">
        <v>22</v>
      </c>
      <c r="D101" s="18" t="s">
        <v>36</v>
      </c>
      <c r="E101" s="18" t="s">
        <v>175</v>
      </c>
      <c r="F101" s="18" t="s">
        <v>103</v>
      </c>
      <c r="G101" s="68">
        <f t="shared" si="17"/>
        <v>0</v>
      </c>
      <c r="H101" s="27"/>
      <c r="I101" s="27"/>
      <c r="J101" s="27"/>
    </row>
    <row r="102" spans="1:10" s="19" customFormat="1" ht="47.25" customHeight="1">
      <c r="A102" s="37" t="s">
        <v>209</v>
      </c>
      <c r="B102" s="18" t="s">
        <v>57</v>
      </c>
      <c r="C102" s="8" t="s">
        <v>22</v>
      </c>
      <c r="D102" s="8" t="s">
        <v>36</v>
      </c>
      <c r="E102" s="18" t="s">
        <v>175</v>
      </c>
      <c r="F102" s="18" t="s">
        <v>133</v>
      </c>
      <c r="G102" s="68">
        <f t="shared" si="17"/>
        <v>0</v>
      </c>
      <c r="H102" s="27">
        <v>1600</v>
      </c>
      <c r="I102" s="27">
        <v>1600</v>
      </c>
      <c r="J102" s="27">
        <v>1600</v>
      </c>
    </row>
    <row r="103" spans="1:10" s="19" customFormat="1" ht="30">
      <c r="A103" s="33" t="s">
        <v>87</v>
      </c>
      <c r="B103" s="18" t="s">
        <v>57</v>
      </c>
      <c r="C103" s="8" t="s">
        <v>22</v>
      </c>
      <c r="D103" s="8" t="s">
        <v>36</v>
      </c>
      <c r="E103" s="18" t="s">
        <v>175</v>
      </c>
      <c r="F103" s="18" t="s">
        <v>86</v>
      </c>
      <c r="G103" s="68">
        <f t="shared" si="17"/>
        <v>0</v>
      </c>
      <c r="H103" s="27">
        <v>80</v>
      </c>
      <c r="I103" s="27">
        <v>82</v>
      </c>
      <c r="J103" s="27">
        <v>80</v>
      </c>
    </row>
    <row r="104" spans="1:10" s="19" customFormat="1" ht="19.5" customHeight="1" hidden="1">
      <c r="A104" s="73" t="s">
        <v>108</v>
      </c>
      <c r="B104" s="18" t="s">
        <v>57</v>
      </c>
      <c r="C104" s="8" t="s">
        <v>22</v>
      </c>
      <c r="D104" s="8" t="s">
        <v>36</v>
      </c>
      <c r="E104" s="18" t="s">
        <v>175</v>
      </c>
      <c r="F104" s="23" t="s">
        <v>106</v>
      </c>
      <c r="G104" s="68">
        <f t="shared" si="17"/>
        <v>0</v>
      </c>
      <c r="H104" s="27"/>
      <c r="I104" s="27"/>
      <c r="J104" s="27"/>
    </row>
    <row r="105" spans="1:10" s="19" customFormat="1" ht="15" hidden="1">
      <c r="A105" s="73" t="s">
        <v>109</v>
      </c>
      <c r="B105" s="18" t="s">
        <v>57</v>
      </c>
      <c r="C105" s="8" t="s">
        <v>22</v>
      </c>
      <c r="D105" s="8" t="s">
        <v>36</v>
      </c>
      <c r="E105" s="18" t="s">
        <v>175</v>
      </c>
      <c r="F105" s="23" t="s">
        <v>107</v>
      </c>
      <c r="G105" s="68">
        <f t="shared" si="17"/>
        <v>0</v>
      </c>
      <c r="H105" s="27"/>
      <c r="I105" s="27"/>
      <c r="J105" s="27"/>
    </row>
    <row r="106" spans="1:10" s="5" customFormat="1" ht="57">
      <c r="A106" s="114" t="s">
        <v>354</v>
      </c>
      <c r="B106" s="8" t="s">
        <v>57</v>
      </c>
      <c r="C106" s="8" t="s">
        <v>22</v>
      </c>
      <c r="D106" s="8" t="s">
        <v>36</v>
      </c>
      <c r="E106" s="8" t="s">
        <v>154</v>
      </c>
      <c r="F106" s="8"/>
      <c r="G106" s="68">
        <f t="shared" si="13"/>
        <v>0</v>
      </c>
      <c r="H106" s="26">
        <f>H107</f>
        <v>13600</v>
      </c>
      <c r="I106" s="26">
        <f>I107</f>
        <v>13700</v>
      </c>
      <c r="J106" s="26">
        <f>J107</f>
        <v>13600</v>
      </c>
    </row>
    <row r="107" spans="1:10" s="5" customFormat="1" ht="30">
      <c r="A107" s="37" t="s">
        <v>235</v>
      </c>
      <c r="B107" s="8" t="s">
        <v>57</v>
      </c>
      <c r="C107" s="8" t="s">
        <v>22</v>
      </c>
      <c r="D107" s="8" t="s">
        <v>36</v>
      </c>
      <c r="E107" s="8" t="s">
        <v>211</v>
      </c>
      <c r="F107" s="8"/>
      <c r="G107" s="68">
        <f t="shared" si="13"/>
        <v>0</v>
      </c>
      <c r="H107" s="26">
        <f>H108+H109+H110+H111+H112+H113</f>
        <v>13600</v>
      </c>
      <c r="I107" s="26">
        <f>I108+I109+I110+I111+I112+I113</f>
        <v>13700</v>
      </c>
      <c r="J107" s="26">
        <f>J108+J109+J110+J111+J112+J113</f>
        <v>13600</v>
      </c>
    </row>
    <row r="108" spans="1:10" s="5" customFormat="1" ht="15">
      <c r="A108" s="37" t="s">
        <v>208</v>
      </c>
      <c r="B108" s="8" t="s">
        <v>57</v>
      </c>
      <c r="C108" s="8" t="s">
        <v>22</v>
      </c>
      <c r="D108" s="8" t="s">
        <v>36</v>
      </c>
      <c r="E108" s="8" t="s">
        <v>211</v>
      </c>
      <c r="F108" s="8" t="s">
        <v>93</v>
      </c>
      <c r="G108" s="68">
        <f t="shared" si="13"/>
        <v>0</v>
      </c>
      <c r="H108" s="26">
        <v>7500</v>
      </c>
      <c r="I108" s="26">
        <v>7500</v>
      </c>
      <c r="J108" s="26">
        <v>7500</v>
      </c>
    </row>
    <row r="109" spans="1:10" s="5" customFormat="1" ht="30" hidden="1">
      <c r="A109" s="37" t="s">
        <v>104</v>
      </c>
      <c r="B109" s="8" t="s">
        <v>57</v>
      </c>
      <c r="C109" s="8" t="s">
        <v>22</v>
      </c>
      <c r="D109" s="8" t="s">
        <v>36</v>
      </c>
      <c r="E109" s="8" t="s">
        <v>211</v>
      </c>
      <c r="F109" s="8" t="s">
        <v>103</v>
      </c>
      <c r="G109" s="68">
        <f t="shared" si="13"/>
        <v>0</v>
      </c>
      <c r="H109" s="26"/>
      <c r="I109" s="26"/>
      <c r="J109" s="26"/>
    </row>
    <row r="110" spans="1:10" s="5" customFormat="1" ht="45.75" customHeight="1">
      <c r="A110" s="37" t="s">
        <v>209</v>
      </c>
      <c r="B110" s="8" t="s">
        <v>57</v>
      </c>
      <c r="C110" s="8" t="s">
        <v>22</v>
      </c>
      <c r="D110" s="8" t="s">
        <v>36</v>
      </c>
      <c r="E110" s="8" t="s">
        <v>211</v>
      </c>
      <c r="F110" s="8" t="s">
        <v>133</v>
      </c>
      <c r="G110" s="68">
        <f t="shared" si="13"/>
        <v>0</v>
      </c>
      <c r="H110" s="26">
        <v>2200</v>
      </c>
      <c r="I110" s="26">
        <v>2200</v>
      </c>
      <c r="J110" s="26">
        <v>2200</v>
      </c>
    </row>
    <row r="111" spans="1:10" s="5" customFormat="1" ht="30">
      <c r="A111" s="37" t="s">
        <v>87</v>
      </c>
      <c r="B111" s="8" t="s">
        <v>57</v>
      </c>
      <c r="C111" s="8" t="s">
        <v>22</v>
      </c>
      <c r="D111" s="8" t="s">
        <v>36</v>
      </c>
      <c r="E111" s="8" t="s">
        <v>211</v>
      </c>
      <c r="F111" s="8" t="s">
        <v>86</v>
      </c>
      <c r="G111" s="68">
        <f t="shared" si="13"/>
        <v>0</v>
      </c>
      <c r="H111" s="26">
        <v>3900</v>
      </c>
      <c r="I111" s="26">
        <v>4000</v>
      </c>
      <c r="J111" s="26">
        <v>3900</v>
      </c>
    </row>
    <row r="112" spans="1:10" s="5" customFormat="1" ht="15" customHeight="1" hidden="1">
      <c r="A112" s="66" t="s">
        <v>108</v>
      </c>
      <c r="B112" s="8" t="s">
        <v>57</v>
      </c>
      <c r="C112" s="8" t="s">
        <v>22</v>
      </c>
      <c r="D112" s="8" t="s">
        <v>36</v>
      </c>
      <c r="E112" s="8" t="s">
        <v>211</v>
      </c>
      <c r="F112" s="8" t="s">
        <v>106</v>
      </c>
      <c r="G112" s="68">
        <f t="shared" si="13"/>
        <v>0</v>
      </c>
      <c r="H112" s="26"/>
      <c r="I112" s="26"/>
      <c r="J112" s="26"/>
    </row>
    <row r="113" spans="1:10" s="5" customFormat="1" ht="15" hidden="1">
      <c r="A113" s="44" t="s">
        <v>230</v>
      </c>
      <c r="B113" s="8" t="s">
        <v>57</v>
      </c>
      <c r="C113" s="8" t="s">
        <v>22</v>
      </c>
      <c r="D113" s="8" t="s">
        <v>36</v>
      </c>
      <c r="E113" s="8" t="s">
        <v>211</v>
      </c>
      <c r="F113" s="8" t="s">
        <v>228</v>
      </c>
      <c r="G113" s="68">
        <f t="shared" si="13"/>
        <v>0</v>
      </c>
      <c r="H113" s="26"/>
      <c r="I113" s="26"/>
      <c r="J113" s="26"/>
    </row>
    <row r="114" spans="1:10" s="5" customFormat="1" ht="15">
      <c r="A114" s="72" t="s">
        <v>92</v>
      </c>
      <c r="B114" s="8" t="s">
        <v>57</v>
      </c>
      <c r="C114" s="8" t="s">
        <v>22</v>
      </c>
      <c r="D114" s="8" t="s">
        <v>36</v>
      </c>
      <c r="E114" s="8" t="s">
        <v>140</v>
      </c>
      <c r="F114" s="63"/>
      <c r="G114" s="68">
        <f>H114-J114</f>
        <v>0</v>
      </c>
      <c r="H114" s="26">
        <f>H115+H117+H124+H122</f>
        <v>13211</v>
      </c>
      <c r="I114" s="26">
        <f>I115+I117+I124+I122</f>
        <v>13246.9</v>
      </c>
      <c r="J114" s="26">
        <f>J115+J117+J124+J122</f>
        <v>13211</v>
      </c>
    </row>
    <row r="115" spans="1:10" s="5" customFormat="1" ht="31.5" customHeight="1">
      <c r="A115" s="77" t="s">
        <v>6</v>
      </c>
      <c r="B115" s="8" t="s">
        <v>57</v>
      </c>
      <c r="C115" s="8" t="s">
        <v>22</v>
      </c>
      <c r="D115" s="8" t="s">
        <v>36</v>
      </c>
      <c r="E115" s="8" t="s">
        <v>155</v>
      </c>
      <c r="F115" s="8"/>
      <c r="G115" s="68">
        <f aca="true" t="shared" si="18" ref="G115:G126">H115-J115</f>
        <v>0</v>
      </c>
      <c r="H115" s="26">
        <f>H116</f>
        <v>100</v>
      </c>
      <c r="I115" s="26">
        <f>I116</f>
        <v>100</v>
      </c>
      <c r="J115" s="26">
        <f>J116</f>
        <v>100</v>
      </c>
    </row>
    <row r="116" spans="1:10" s="5" customFormat="1" ht="30">
      <c r="A116" s="49" t="s">
        <v>87</v>
      </c>
      <c r="B116" s="8" t="s">
        <v>57</v>
      </c>
      <c r="C116" s="8" t="s">
        <v>22</v>
      </c>
      <c r="D116" s="8" t="s">
        <v>36</v>
      </c>
      <c r="E116" s="8" t="s">
        <v>155</v>
      </c>
      <c r="F116" s="8" t="s">
        <v>86</v>
      </c>
      <c r="G116" s="68">
        <f t="shared" si="18"/>
        <v>0</v>
      </c>
      <c r="H116" s="26">
        <v>100</v>
      </c>
      <c r="I116" s="26">
        <v>100</v>
      </c>
      <c r="J116" s="26">
        <v>100</v>
      </c>
    </row>
    <row r="117" spans="1:10" s="5" customFormat="1" ht="81.75" customHeight="1">
      <c r="A117" s="127" t="s">
        <v>283</v>
      </c>
      <c r="B117" s="8" t="s">
        <v>57</v>
      </c>
      <c r="C117" s="8" t="s">
        <v>22</v>
      </c>
      <c r="D117" s="8" t="s">
        <v>36</v>
      </c>
      <c r="E117" s="8" t="s">
        <v>156</v>
      </c>
      <c r="F117" s="8"/>
      <c r="G117" s="68">
        <f t="shared" si="18"/>
        <v>0</v>
      </c>
      <c r="H117" s="26">
        <f>H118+H121+H119+H120</f>
        <v>1073</v>
      </c>
      <c r="I117" s="26">
        <f>I118+I121+I119+I120</f>
        <v>1108.9</v>
      </c>
      <c r="J117" s="26">
        <f>J118+J121+J119+J120</f>
        <v>1073</v>
      </c>
    </row>
    <row r="118" spans="1:10" s="5" customFormat="1" ht="17.25" customHeight="1">
      <c r="A118" s="44" t="s">
        <v>130</v>
      </c>
      <c r="B118" s="8" t="s">
        <v>57</v>
      </c>
      <c r="C118" s="8" t="s">
        <v>22</v>
      </c>
      <c r="D118" s="8" t="s">
        <v>36</v>
      </c>
      <c r="E118" s="8" t="s">
        <v>156</v>
      </c>
      <c r="F118" s="8" t="s">
        <v>89</v>
      </c>
      <c r="G118" s="68">
        <f t="shared" si="18"/>
        <v>0</v>
      </c>
      <c r="H118" s="26">
        <v>686</v>
      </c>
      <c r="I118" s="26">
        <v>686</v>
      </c>
      <c r="J118" s="26">
        <v>686</v>
      </c>
    </row>
    <row r="119" spans="1:10" s="5" customFormat="1" ht="30" hidden="1">
      <c r="A119" s="52" t="s">
        <v>102</v>
      </c>
      <c r="B119" s="8" t="s">
        <v>57</v>
      </c>
      <c r="C119" s="8" t="s">
        <v>22</v>
      </c>
      <c r="D119" s="8" t="s">
        <v>36</v>
      </c>
      <c r="E119" s="8" t="s">
        <v>156</v>
      </c>
      <c r="F119" s="8" t="s">
        <v>101</v>
      </c>
      <c r="G119" s="68">
        <f t="shared" si="18"/>
        <v>0</v>
      </c>
      <c r="H119" s="26"/>
      <c r="I119" s="26"/>
      <c r="J119" s="26"/>
    </row>
    <row r="120" spans="1:10" s="5" customFormat="1" ht="45">
      <c r="A120" s="44" t="s">
        <v>132</v>
      </c>
      <c r="B120" s="8" t="s">
        <v>57</v>
      </c>
      <c r="C120" s="8" t="s">
        <v>22</v>
      </c>
      <c r="D120" s="8" t="s">
        <v>36</v>
      </c>
      <c r="E120" s="8" t="s">
        <v>156</v>
      </c>
      <c r="F120" s="8" t="s">
        <v>131</v>
      </c>
      <c r="G120" s="68">
        <f t="shared" si="18"/>
        <v>0</v>
      </c>
      <c r="H120" s="26">
        <v>207</v>
      </c>
      <c r="I120" s="26">
        <v>207</v>
      </c>
      <c r="J120" s="26">
        <v>207</v>
      </c>
    </row>
    <row r="121" spans="1:10" s="5" customFormat="1" ht="30">
      <c r="A121" s="45" t="s">
        <v>87</v>
      </c>
      <c r="B121" s="8" t="s">
        <v>57</v>
      </c>
      <c r="C121" s="8" t="s">
        <v>22</v>
      </c>
      <c r="D121" s="8" t="s">
        <v>36</v>
      </c>
      <c r="E121" s="8" t="s">
        <v>156</v>
      </c>
      <c r="F121" s="63" t="s">
        <v>86</v>
      </c>
      <c r="G121" s="68">
        <f t="shared" si="18"/>
        <v>0</v>
      </c>
      <c r="H121" s="26">
        <v>180</v>
      </c>
      <c r="I121" s="26">
        <v>215.9</v>
      </c>
      <c r="J121" s="26">
        <v>180</v>
      </c>
    </row>
    <row r="122" spans="1:10" s="5" customFormat="1" ht="31.5" customHeight="1" hidden="1">
      <c r="A122" s="45" t="s">
        <v>355</v>
      </c>
      <c r="B122" s="8" t="s">
        <v>57</v>
      </c>
      <c r="C122" s="8" t="s">
        <v>22</v>
      </c>
      <c r="D122" s="8" t="s">
        <v>36</v>
      </c>
      <c r="E122" s="8" t="s">
        <v>167</v>
      </c>
      <c r="F122" s="8"/>
      <c r="G122" s="68"/>
      <c r="H122" s="26">
        <f>H123</f>
        <v>0</v>
      </c>
      <c r="I122" s="26">
        <f>I123</f>
        <v>0</v>
      </c>
      <c r="J122" s="26">
        <f>J123</f>
        <v>0</v>
      </c>
    </row>
    <row r="123" spans="1:10" s="5" customFormat="1" ht="15" hidden="1">
      <c r="A123" s="45" t="s">
        <v>16</v>
      </c>
      <c r="B123" s="8" t="s">
        <v>57</v>
      </c>
      <c r="C123" s="8" t="s">
        <v>22</v>
      </c>
      <c r="D123" s="8" t="s">
        <v>36</v>
      </c>
      <c r="E123" s="8" t="s">
        <v>167</v>
      </c>
      <c r="F123" s="8" t="s">
        <v>96</v>
      </c>
      <c r="G123" s="68"/>
      <c r="H123" s="26"/>
      <c r="I123" s="26"/>
      <c r="J123" s="26"/>
    </row>
    <row r="124" spans="1:10" s="5" customFormat="1" ht="30">
      <c r="A124" s="45" t="s">
        <v>284</v>
      </c>
      <c r="B124" s="8" t="s">
        <v>57</v>
      </c>
      <c r="C124" s="8" t="s">
        <v>22</v>
      </c>
      <c r="D124" s="8" t="s">
        <v>36</v>
      </c>
      <c r="E124" s="8" t="s">
        <v>339</v>
      </c>
      <c r="F124" s="8"/>
      <c r="G124" s="68">
        <f t="shared" si="18"/>
        <v>0</v>
      </c>
      <c r="H124" s="26">
        <f>H126+H125</f>
        <v>12038</v>
      </c>
      <c r="I124" s="26">
        <f>I126+I125</f>
        <v>12038</v>
      </c>
      <c r="J124" s="26">
        <f>J126+J125</f>
        <v>12038</v>
      </c>
    </row>
    <row r="125" spans="1:10" s="5" customFormat="1" ht="30">
      <c r="A125" s="45" t="s">
        <v>87</v>
      </c>
      <c r="B125" s="8" t="s">
        <v>57</v>
      </c>
      <c r="C125" s="8" t="s">
        <v>22</v>
      </c>
      <c r="D125" s="8" t="s">
        <v>36</v>
      </c>
      <c r="E125" s="8" t="s">
        <v>339</v>
      </c>
      <c r="F125" s="8" t="s">
        <v>86</v>
      </c>
      <c r="G125" s="68">
        <f t="shared" si="18"/>
        <v>0</v>
      </c>
      <c r="H125" s="26">
        <v>12038</v>
      </c>
      <c r="I125" s="26">
        <v>12038</v>
      </c>
      <c r="J125" s="26">
        <v>12038</v>
      </c>
    </row>
    <row r="126" spans="1:10" s="5" customFormat="1" ht="15" hidden="1">
      <c r="A126" s="45" t="s">
        <v>16</v>
      </c>
      <c r="B126" s="8" t="s">
        <v>57</v>
      </c>
      <c r="C126" s="8" t="s">
        <v>22</v>
      </c>
      <c r="D126" s="8" t="s">
        <v>36</v>
      </c>
      <c r="E126" s="8" t="s">
        <v>339</v>
      </c>
      <c r="F126" s="8" t="s">
        <v>96</v>
      </c>
      <c r="G126" s="68">
        <f t="shared" si="18"/>
        <v>0</v>
      </c>
      <c r="H126" s="26"/>
      <c r="I126" s="26"/>
      <c r="J126" s="26"/>
    </row>
    <row r="127" spans="1:10" s="9" customFormat="1" ht="28.5">
      <c r="A127" s="124" t="s">
        <v>38</v>
      </c>
      <c r="B127" s="7" t="s">
        <v>57</v>
      </c>
      <c r="C127" s="7" t="s">
        <v>23</v>
      </c>
      <c r="D127" s="7"/>
      <c r="E127" s="7"/>
      <c r="F127" s="7"/>
      <c r="G127" s="68">
        <f aca="true" t="shared" si="19" ref="G127:G149">H127-J127</f>
        <v>0</v>
      </c>
      <c r="H127" s="25">
        <f aca="true" t="shared" si="20" ref="H127:I130">H128</f>
        <v>10</v>
      </c>
      <c r="I127" s="25">
        <f t="shared" si="20"/>
        <v>10</v>
      </c>
      <c r="J127" s="25">
        <f>J130</f>
        <v>10</v>
      </c>
    </row>
    <row r="128" spans="1:10" s="9" customFormat="1" ht="43.5" customHeight="1">
      <c r="A128" s="36" t="s">
        <v>14</v>
      </c>
      <c r="B128" s="7" t="s">
        <v>57</v>
      </c>
      <c r="C128" s="7" t="s">
        <v>23</v>
      </c>
      <c r="D128" s="7" t="s">
        <v>30</v>
      </c>
      <c r="E128" s="7"/>
      <c r="F128" s="7"/>
      <c r="G128" s="68">
        <f t="shared" si="19"/>
        <v>0</v>
      </c>
      <c r="H128" s="25">
        <f t="shared" si="20"/>
        <v>10</v>
      </c>
      <c r="I128" s="25">
        <f t="shared" si="20"/>
        <v>10</v>
      </c>
      <c r="J128" s="25">
        <f>J129</f>
        <v>10</v>
      </c>
    </row>
    <row r="129" spans="1:10" s="9" customFormat="1" ht="15">
      <c r="A129" s="72" t="s">
        <v>92</v>
      </c>
      <c r="B129" s="18" t="s">
        <v>57</v>
      </c>
      <c r="C129" s="8" t="s">
        <v>23</v>
      </c>
      <c r="D129" s="8" t="s">
        <v>30</v>
      </c>
      <c r="E129" s="8" t="s">
        <v>140</v>
      </c>
      <c r="F129" s="8"/>
      <c r="G129" s="68">
        <f t="shared" si="19"/>
        <v>0</v>
      </c>
      <c r="H129" s="26">
        <f t="shared" si="20"/>
        <v>10</v>
      </c>
      <c r="I129" s="27">
        <f t="shared" si="20"/>
        <v>10</v>
      </c>
      <c r="J129" s="26">
        <f>J131</f>
        <v>10</v>
      </c>
    </row>
    <row r="130" spans="1:10" s="9" customFormat="1" ht="45" customHeight="1">
      <c r="A130" s="49" t="s">
        <v>62</v>
      </c>
      <c r="B130" s="18" t="s">
        <v>57</v>
      </c>
      <c r="C130" s="8" t="s">
        <v>23</v>
      </c>
      <c r="D130" s="8" t="s">
        <v>30</v>
      </c>
      <c r="E130" s="8" t="s">
        <v>158</v>
      </c>
      <c r="F130" s="8"/>
      <c r="G130" s="68">
        <f t="shared" si="19"/>
        <v>0</v>
      </c>
      <c r="H130" s="26">
        <f t="shared" si="20"/>
        <v>10</v>
      </c>
      <c r="I130" s="26">
        <f t="shared" si="20"/>
        <v>10</v>
      </c>
      <c r="J130" s="26">
        <f>J131</f>
        <v>10</v>
      </c>
    </row>
    <row r="131" spans="1:10" s="9" customFormat="1" ht="30">
      <c r="A131" s="45" t="s">
        <v>87</v>
      </c>
      <c r="B131" s="18" t="s">
        <v>57</v>
      </c>
      <c r="C131" s="8" t="s">
        <v>23</v>
      </c>
      <c r="D131" s="8" t="s">
        <v>30</v>
      </c>
      <c r="E131" s="8" t="s">
        <v>158</v>
      </c>
      <c r="F131" s="8" t="s">
        <v>86</v>
      </c>
      <c r="G131" s="68">
        <f t="shared" si="19"/>
        <v>0</v>
      </c>
      <c r="H131" s="26">
        <v>10</v>
      </c>
      <c r="I131" s="26">
        <v>10</v>
      </c>
      <c r="J131" s="26">
        <v>10</v>
      </c>
    </row>
    <row r="132" spans="1:10" s="9" customFormat="1" ht="14.25">
      <c r="A132" s="124" t="s">
        <v>39</v>
      </c>
      <c r="B132" s="7" t="s">
        <v>57</v>
      </c>
      <c r="C132" s="7" t="s">
        <v>24</v>
      </c>
      <c r="D132" s="7"/>
      <c r="E132" s="7"/>
      <c r="F132" s="7"/>
      <c r="G132" s="68">
        <f t="shared" si="19"/>
        <v>0</v>
      </c>
      <c r="H132" s="25">
        <f>H146+H139+H133</f>
        <v>11203.6</v>
      </c>
      <c r="I132" s="25">
        <f>I146+I139+I133</f>
        <v>11280.5</v>
      </c>
      <c r="J132" s="25">
        <f>J146+J139+J133</f>
        <v>11203.6</v>
      </c>
    </row>
    <row r="133" spans="1:11" s="9" customFormat="1" ht="14.25" hidden="1">
      <c r="A133" s="50" t="s">
        <v>112</v>
      </c>
      <c r="B133" s="7" t="s">
        <v>57</v>
      </c>
      <c r="C133" s="7" t="s">
        <v>24</v>
      </c>
      <c r="D133" s="7" t="s">
        <v>43</v>
      </c>
      <c r="E133" s="7"/>
      <c r="F133" s="7"/>
      <c r="G133" s="68">
        <f t="shared" si="19"/>
        <v>0</v>
      </c>
      <c r="H133" s="25">
        <f>H134</f>
        <v>0</v>
      </c>
      <c r="I133" s="25">
        <f>I134</f>
        <v>0</v>
      </c>
      <c r="J133" s="25">
        <f>J134</f>
        <v>0</v>
      </c>
      <c r="K133" s="29"/>
    </row>
    <row r="134" spans="1:10" s="9" customFormat="1" ht="15" hidden="1">
      <c r="A134" s="72" t="s">
        <v>92</v>
      </c>
      <c r="B134" s="18" t="s">
        <v>57</v>
      </c>
      <c r="C134" s="18" t="s">
        <v>24</v>
      </c>
      <c r="D134" s="18" t="s">
        <v>43</v>
      </c>
      <c r="E134" s="18" t="s">
        <v>140</v>
      </c>
      <c r="F134" s="18"/>
      <c r="G134" s="68">
        <f t="shared" si="19"/>
        <v>0</v>
      </c>
      <c r="H134" s="27">
        <f>H135+H137</f>
        <v>0</v>
      </c>
      <c r="I134" s="27">
        <f>I135+I137</f>
        <v>0</v>
      </c>
      <c r="J134" s="27">
        <f>J135+J137</f>
        <v>0</v>
      </c>
    </row>
    <row r="135" spans="1:10" s="9" customFormat="1" ht="60" hidden="1">
      <c r="A135" s="49" t="s">
        <v>342</v>
      </c>
      <c r="B135" s="18" t="s">
        <v>57</v>
      </c>
      <c r="C135" s="18" t="s">
        <v>24</v>
      </c>
      <c r="D135" s="18" t="s">
        <v>43</v>
      </c>
      <c r="E135" s="18" t="s">
        <v>160</v>
      </c>
      <c r="F135" s="18"/>
      <c r="G135" s="68">
        <f t="shared" si="19"/>
        <v>0</v>
      </c>
      <c r="H135" s="27">
        <f>H136</f>
        <v>0</v>
      </c>
      <c r="I135" s="27">
        <f>I136</f>
        <v>0</v>
      </c>
      <c r="J135" s="27">
        <f>J136</f>
        <v>0</v>
      </c>
    </row>
    <row r="136" spans="1:10" s="9" customFormat="1" ht="30" hidden="1">
      <c r="A136" s="45" t="s">
        <v>87</v>
      </c>
      <c r="B136" s="18" t="s">
        <v>57</v>
      </c>
      <c r="C136" s="18" t="s">
        <v>24</v>
      </c>
      <c r="D136" s="18" t="s">
        <v>43</v>
      </c>
      <c r="E136" s="18" t="s">
        <v>160</v>
      </c>
      <c r="F136" s="18" t="s">
        <v>86</v>
      </c>
      <c r="G136" s="68">
        <f t="shared" si="19"/>
        <v>0</v>
      </c>
      <c r="H136" s="27"/>
      <c r="I136" s="95"/>
      <c r="J136" s="27"/>
    </row>
    <row r="137" spans="1:10" s="9" customFormat="1" ht="60" hidden="1">
      <c r="A137" s="49" t="s">
        <v>113</v>
      </c>
      <c r="B137" s="18" t="s">
        <v>57</v>
      </c>
      <c r="C137" s="18" t="s">
        <v>24</v>
      </c>
      <c r="D137" s="18" t="s">
        <v>43</v>
      </c>
      <c r="E137" s="18" t="s">
        <v>161</v>
      </c>
      <c r="F137" s="18"/>
      <c r="G137" s="68">
        <f t="shared" si="19"/>
        <v>0</v>
      </c>
      <c r="H137" s="27">
        <f>H138</f>
        <v>0</v>
      </c>
      <c r="I137" s="27">
        <f>I138</f>
        <v>0</v>
      </c>
      <c r="J137" s="27">
        <f>J138</f>
        <v>0</v>
      </c>
    </row>
    <row r="138" spans="1:10" s="9" customFormat="1" ht="30" hidden="1">
      <c r="A138" s="45" t="s">
        <v>87</v>
      </c>
      <c r="B138" s="18" t="s">
        <v>57</v>
      </c>
      <c r="C138" s="18" t="s">
        <v>24</v>
      </c>
      <c r="D138" s="18" t="s">
        <v>43</v>
      </c>
      <c r="E138" s="18" t="s">
        <v>161</v>
      </c>
      <c r="F138" s="18" t="s">
        <v>86</v>
      </c>
      <c r="G138" s="68">
        <f t="shared" si="19"/>
        <v>0</v>
      </c>
      <c r="H138" s="27"/>
      <c r="I138" s="95"/>
      <c r="J138" s="27"/>
    </row>
    <row r="139" spans="1:10" s="9" customFormat="1" ht="14.25">
      <c r="A139" s="50" t="s">
        <v>61</v>
      </c>
      <c r="B139" s="7" t="s">
        <v>57</v>
      </c>
      <c r="C139" s="7" t="s">
        <v>24</v>
      </c>
      <c r="D139" s="7" t="s">
        <v>30</v>
      </c>
      <c r="E139" s="7"/>
      <c r="F139" s="7"/>
      <c r="G139" s="68">
        <f t="shared" si="19"/>
        <v>0</v>
      </c>
      <c r="H139" s="25">
        <f>H140+H143</f>
        <v>11103.6</v>
      </c>
      <c r="I139" s="25">
        <f>I140+I143</f>
        <v>11170.5</v>
      </c>
      <c r="J139" s="25">
        <f>J140+J143</f>
        <v>11103.6</v>
      </c>
    </row>
    <row r="140" spans="1:10" s="5" customFormat="1" ht="42.75">
      <c r="A140" s="116" t="s">
        <v>325</v>
      </c>
      <c r="B140" s="18" t="s">
        <v>57</v>
      </c>
      <c r="C140" s="18" t="s">
        <v>24</v>
      </c>
      <c r="D140" s="23" t="s">
        <v>30</v>
      </c>
      <c r="E140" s="14" t="s">
        <v>162</v>
      </c>
      <c r="F140" s="14"/>
      <c r="G140" s="68">
        <f t="shared" si="19"/>
        <v>0</v>
      </c>
      <c r="H140" s="26">
        <f aca="true" t="shared" si="21" ref="H140:J141">H141</f>
        <v>874.6</v>
      </c>
      <c r="I140" s="26">
        <f t="shared" si="21"/>
        <v>941.5</v>
      </c>
      <c r="J140" s="26">
        <f t="shared" si="21"/>
        <v>874.6</v>
      </c>
    </row>
    <row r="141" spans="1:10" s="5" customFormat="1" ht="30">
      <c r="A141" s="52" t="s">
        <v>117</v>
      </c>
      <c r="B141" s="18" t="s">
        <v>57</v>
      </c>
      <c r="C141" s="18" t="s">
        <v>24</v>
      </c>
      <c r="D141" s="23" t="s">
        <v>30</v>
      </c>
      <c r="E141" s="14" t="s">
        <v>163</v>
      </c>
      <c r="F141" s="14"/>
      <c r="G141" s="68">
        <f t="shared" si="19"/>
        <v>0</v>
      </c>
      <c r="H141" s="26">
        <f t="shared" si="21"/>
        <v>874.6</v>
      </c>
      <c r="I141" s="26">
        <f t="shared" si="21"/>
        <v>941.5</v>
      </c>
      <c r="J141" s="26">
        <f t="shared" si="21"/>
        <v>874.6</v>
      </c>
    </row>
    <row r="142" spans="1:10" s="5" customFormat="1" ht="30">
      <c r="A142" s="45" t="s">
        <v>87</v>
      </c>
      <c r="B142" s="18" t="s">
        <v>57</v>
      </c>
      <c r="C142" s="18" t="s">
        <v>24</v>
      </c>
      <c r="D142" s="23" t="s">
        <v>30</v>
      </c>
      <c r="E142" s="14" t="s">
        <v>163</v>
      </c>
      <c r="F142" s="14" t="s">
        <v>86</v>
      </c>
      <c r="G142" s="68">
        <f t="shared" si="19"/>
        <v>0</v>
      </c>
      <c r="H142" s="26">
        <v>874.6</v>
      </c>
      <c r="I142" s="26">
        <v>941.5</v>
      </c>
      <c r="J142" s="27">
        <v>874.6</v>
      </c>
    </row>
    <row r="143" spans="1:10" s="5" customFormat="1" ht="15">
      <c r="A143" s="80" t="s">
        <v>92</v>
      </c>
      <c r="B143" s="8" t="s">
        <v>57</v>
      </c>
      <c r="C143" s="8" t="s">
        <v>24</v>
      </c>
      <c r="D143" s="8" t="s">
        <v>30</v>
      </c>
      <c r="E143" s="8" t="s">
        <v>140</v>
      </c>
      <c r="F143" s="14"/>
      <c r="G143" s="68">
        <f t="shared" si="19"/>
        <v>0</v>
      </c>
      <c r="H143" s="26">
        <f aca="true" t="shared" si="22" ref="H143:J144">H144</f>
        <v>10229</v>
      </c>
      <c r="I143" s="26">
        <f t="shared" si="22"/>
        <v>10229</v>
      </c>
      <c r="J143" s="26">
        <f t="shared" si="22"/>
        <v>10229</v>
      </c>
    </row>
    <row r="144" spans="1:10" s="5" customFormat="1" ht="30">
      <c r="A144" s="45" t="s">
        <v>374</v>
      </c>
      <c r="B144" s="18" t="s">
        <v>57</v>
      </c>
      <c r="C144" s="18" t="s">
        <v>24</v>
      </c>
      <c r="D144" s="23" t="s">
        <v>30</v>
      </c>
      <c r="E144" s="14" t="s">
        <v>396</v>
      </c>
      <c r="F144" s="14"/>
      <c r="G144" s="68">
        <f t="shared" si="19"/>
        <v>0</v>
      </c>
      <c r="H144" s="26">
        <f t="shared" si="22"/>
        <v>10229</v>
      </c>
      <c r="I144" s="26">
        <f t="shared" si="22"/>
        <v>10229</v>
      </c>
      <c r="J144" s="26">
        <f t="shared" si="22"/>
        <v>10229</v>
      </c>
    </row>
    <row r="145" spans="1:10" s="5" customFormat="1" ht="30">
      <c r="A145" s="45" t="s">
        <v>87</v>
      </c>
      <c r="B145" s="18" t="s">
        <v>57</v>
      </c>
      <c r="C145" s="18" t="s">
        <v>24</v>
      </c>
      <c r="D145" s="23" t="s">
        <v>30</v>
      </c>
      <c r="E145" s="14" t="s">
        <v>396</v>
      </c>
      <c r="F145" s="14" t="s">
        <v>86</v>
      </c>
      <c r="G145" s="68">
        <f t="shared" si="19"/>
        <v>0</v>
      </c>
      <c r="H145" s="26">
        <f>2229+8000</f>
        <v>10229</v>
      </c>
      <c r="I145" s="26">
        <v>10229</v>
      </c>
      <c r="J145" s="27">
        <v>10229</v>
      </c>
    </row>
    <row r="146" spans="1:10" s="9" customFormat="1" ht="14.25">
      <c r="A146" s="124" t="s">
        <v>41</v>
      </c>
      <c r="B146" s="7" t="s">
        <v>57</v>
      </c>
      <c r="C146" s="7" t="s">
        <v>24</v>
      </c>
      <c r="D146" s="7" t="s">
        <v>51</v>
      </c>
      <c r="E146" s="7"/>
      <c r="F146" s="7"/>
      <c r="G146" s="68">
        <f t="shared" si="19"/>
        <v>0</v>
      </c>
      <c r="H146" s="25">
        <f aca="true" t="shared" si="23" ref="H146:J148">H147</f>
        <v>100</v>
      </c>
      <c r="I146" s="25">
        <f t="shared" si="23"/>
        <v>110</v>
      </c>
      <c r="J146" s="25">
        <f t="shared" si="23"/>
        <v>100</v>
      </c>
    </row>
    <row r="147" spans="1:10" s="9" customFormat="1" ht="15">
      <c r="A147" s="72" t="s">
        <v>92</v>
      </c>
      <c r="B147" s="8" t="s">
        <v>57</v>
      </c>
      <c r="C147" s="8" t="s">
        <v>24</v>
      </c>
      <c r="D147" s="8" t="s">
        <v>51</v>
      </c>
      <c r="E147" s="8" t="s">
        <v>140</v>
      </c>
      <c r="F147" s="8"/>
      <c r="G147" s="68">
        <f t="shared" si="19"/>
        <v>0</v>
      </c>
      <c r="H147" s="26">
        <f t="shared" si="23"/>
        <v>100</v>
      </c>
      <c r="I147" s="27">
        <f t="shared" si="23"/>
        <v>110</v>
      </c>
      <c r="J147" s="26">
        <f t="shared" si="23"/>
        <v>100</v>
      </c>
    </row>
    <row r="148" spans="1:10" s="9" customFormat="1" ht="15">
      <c r="A148" s="49" t="s">
        <v>42</v>
      </c>
      <c r="B148" s="8" t="s">
        <v>57</v>
      </c>
      <c r="C148" s="8" t="s">
        <v>24</v>
      </c>
      <c r="D148" s="8" t="s">
        <v>51</v>
      </c>
      <c r="E148" s="8" t="s">
        <v>164</v>
      </c>
      <c r="F148" s="8"/>
      <c r="G148" s="68">
        <f t="shared" si="19"/>
        <v>0</v>
      </c>
      <c r="H148" s="26">
        <f t="shared" si="23"/>
        <v>100</v>
      </c>
      <c r="I148" s="26">
        <f>I149</f>
        <v>110</v>
      </c>
      <c r="J148" s="26">
        <f t="shared" si="23"/>
        <v>100</v>
      </c>
    </row>
    <row r="149" spans="1:10" s="9" customFormat="1" ht="28.5" customHeight="1">
      <c r="A149" s="37" t="s">
        <v>87</v>
      </c>
      <c r="B149" s="8" t="s">
        <v>57</v>
      </c>
      <c r="C149" s="8" t="s">
        <v>24</v>
      </c>
      <c r="D149" s="8" t="s">
        <v>51</v>
      </c>
      <c r="E149" s="8" t="s">
        <v>164</v>
      </c>
      <c r="F149" s="8" t="s">
        <v>86</v>
      </c>
      <c r="G149" s="68">
        <f t="shared" si="19"/>
        <v>0</v>
      </c>
      <c r="H149" s="26">
        <v>100</v>
      </c>
      <c r="I149" s="26">
        <v>110</v>
      </c>
      <c r="J149" s="26">
        <v>100</v>
      </c>
    </row>
    <row r="150" spans="1:10" s="5" customFormat="1" ht="15">
      <c r="A150" s="124" t="s">
        <v>44</v>
      </c>
      <c r="B150" s="7" t="s">
        <v>57</v>
      </c>
      <c r="C150" s="7" t="s">
        <v>43</v>
      </c>
      <c r="D150" s="8"/>
      <c r="E150" s="8"/>
      <c r="F150" s="8"/>
      <c r="G150" s="68">
        <f aca="true" t="shared" si="24" ref="G150:G155">H150-J150</f>
        <v>0</v>
      </c>
      <c r="H150" s="24">
        <f>H155+H151</f>
        <v>19610</v>
      </c>
      <c r="I150" s="24">
        <f>I155+I151</f>
        <v>19610</v>
      </c>
      <c r="J150" s="24">
        <f>J155+J151</f>
        <v>19610</v>
      </c>
    </row>
    <row r="151" spans="1:10" s="5" customFormat="1" ht="15.75">
      <c r="A151" s="152" t="s">
        <v>226</v>
      </c>
      <c r="B151" s="20" t="s">
        <v>57</v>
      </c>
      <c r="C151" s="20" t="s">
        <v>43</v>
      </c>
      <c r="D151" s="20" t="s">
        <v>22</v>
      </c>
      <c r="E151" s="20"/>
      <c r="F151" s="20"/>
      <c r="G151" s="68">
        <f t="shared" si="24"/>
        <v>0</v>
      </c>
      <c r="H151" s="24">
        <f aca="true" t="shared" si="25" ref="H151:J153">H152</f>
        <v>10</v>
      </c>
      <c r="I151" s="24">
        <f t="shared" si="25"/>
        <v>10</v>
      </c>
      <c r="J151" s="24">
        <f t="shared" si="25"/>
        <v>10</v>
      </c>
    </row>
    <row r="152" spans="1:10" s="5" customFormat="1" ht="15">
      <c r="A152" s="80" t="s">
        <v>92</v>
      </c>
      <c r="B152" s="18" t="s">
        <v>57</v>
      </c>
      <c r="C152" s="18" t="s">
        <v>43</v>
      </c>
      <c r="D152" s="8" t="s">
        <v>22</v>
      </c>
      <c r="E152" s="8" t="s">
        <v>140</v>
      </c>
      <c r="F152" s="8"/>
      <c r="G152" s="68">
        <f t="shared" si="24"/>
        <v>0</v>
      </c>
      <c r="H152" s="27">
        <f t="shared" si="25"/>
        <v>10</v>
      </c>
      <c r="I152" s="27">
        <f t="shared" si="25"/>
        <v>10</v>
      </c>
      <c r="J152" s="27">
        <f t="shared" si="25"/>
        <v>10</v>
      </c>
    </row>
    <row r="153" spans="1:10" s="5" customFormat="1" ht="15">
      <c r="A153" s="45" t="s">
        <v>229</v>
      </c>
      <c r="B153" s="18" t="s">
        <v>57</v>
      </c>
      <c r="C153" s="18" t="s">
        <v>43</v>
      </c>
      <c r="D153" s="8" t="s">
        <v>22</v>
      </c>
      <c r="E153" s="8" t="s">
        <v>227</v>
      </c>
      <c r="F153" s="8"/>
      <c r="G153" s="68">
        <f t="shared" si="24"/>
        <v>0</v>
      </c>
      <c r="H153" s="27">
        <f t="shared" si="25"/>
        <v>10</v>
      </c>
      <c r="I153" s="27">
        <f>I154</f>
        <v>10</v>
      </c>
      <c r="J153" s="27">
        <f t="shared" si="25"/>
        <v>10</v>
      </c>
    </row>
    <row r="154" spans="1:10" s="5" customFormat="1" ht="30">
      <c r="A154" s="45" t="s">
        <v>376</v>
      </c>
      <c r="B154" s="18" t="s">
        <v>57</v>
      </c>
      <c r="C154" s="18" t="s">
        <v>43</v>
      </c>
      <c r="D154" s="8" t="s">
        <v>22</v>
      </c>
      <c r="E154" s="8" t="s">
        <v>227</v>
      </c>
      <c r="F154" s="8" t="s">
        <v>86</v>
      </c>
      <c r="G154" s="68">
        <f t="shared" si="24"/>
        <v>0</v>
      </c>
      <c r="H154" s="27">
        <v>10</v>
      </c>
      <c r="I154" s="27">
        <v>10</v>
      </c>
      <c r="J154" s="27">
        <v>10</v>
      </c>
    </row>
    <row r="155" spans="1:11" s="9" customFormat="1" ht="14.25">
      <c r="A155" s="124" t="s">
        <v>59</v>
      </c>
      <c r="B155" s="7" t="s">
        <v>57</v>
      </c>
      <c r="C155" s="7" t="s">
        <v>43</v>
      </c>
      <c r="D155" s="7" t="s">
        <v>27</v>
      </c>
      <c r="E155" s="7"/>
      <c r="F155" s="7"/>
      <c r="G155" s="68">
        <f t="shared" si="24"/>
        <v>0</v>
      </c>
      <c r="H155" s="25">
        <f>H164+H156</f>
        <v>19600</v>
      </c>
      <c r="I155" s="25">
        <f>I164+I156</f>
        <v>19600</v>
      </c>
      <c r="J155" s="25">
        <f>J164+J156</f>
        <v>19600</v>
      </c>
      <c r="K155" s="29"/>
    </row>
    <row r="156" spans="1:10" s="5" customFormat="1" ht="57">
      <c r="A156" s="114" t="s">
        <v>354</v>
      </c>
      <c r="B156" s="8" t="s">
        <v>57</v>
      </c>
      <c r="C156" s="8" t="s">
        <v>43</v>
      </c>
      <c r="D156" s="8" t="s">
        <v>27</v>
      </c>
      <c r="E156" s="8" t="s">
        <v>154</v>
      </c>
      <c r="F156" s="8"/>
      <c r="G156" s="68">
        <f aca="true" t="shared" si="26" ref="G156:G163">H156-J156</f>
        <v>0</v>
      </c>
      <c r="H156" s="26">
        <f>H157</f>
        <v>19400</v>
      </c>
      <c r="I156" s="27">
        <f>I157</f>
        <v>19400</v>
      </c>
      <c r="J156" s="26">
        <f>J157</f>
        <v>19400</v>
      </c>
    </row>
    <row r="157" spans="1:10" s="5" customFormat="1" ht="30" customHeight="1">
      <c r="A157" s="37" t="s">
        <v>235</v>
      </c>
      <c r="B157" s="8" t="s">
        <v>57</v>
      </c>
      <c r="C157" s="8" t="s">
        <v>43</v>
      </c>
      <c r="D157" s="8" t="s">
        <v>27</v>
      </c>
      <c r="E157" s="8" t="s">
        <v>211</v>
      </c>
      <c r="F157" s="8"/>
      <c r="G157" s="68">
        <f t="shared" si="26"/>
        <v>0</v>
      </c>
      <c r="H157" s="26">
        <f>H158+H159+H160+H161+H162+H163</f>
        <v>19400</v>
      </c>
      <c r="I157" s="26">
        <f>I158+I159+I160+I161+I162+I163</f>
        <v>19400</v>
      </c>
      <c r="J157" s="26">
        <f>J158+J159+J160+J161+J162+J163</f>
        <v>19400</v>
      </c>
    </row>
    <row r="158" spans="1:10" s="5" customFormat="1" ht="15">
      <c r="A158" s="37" t="s">
        <v>208</v>
      </c>
      <c r="B158" s="8" t="s">
        <v>57</v>
      </c>
      <c r="C158" s="8" t="s">
        <v>43</v>
      </c>
      <c r="D158" s="8" t="s">
        <v>27</v>
      </c>
      <c r="E158" s="8" t="s">
        <v>211</v>
      </c>
      <c r="F158" s="8" t="s">
        <v>93</v>
      </c>
      <c r="G158" s="68">
        <f t="shared" si="26"/>
        <v>0</v>
      </c>
      <c r="H158" s="26">
        <v>7200</v>
      </c>
      <c r="I158" s="26">
        <v>7200</v>
      </c>
      <c r="J158" s="26">
        <v>7200</v>
      </c>
    </row>
    <row r="159" spans="1:10" s="5" customFormat="1" ht="30" hidden="1">
      <c r="A159" s="37" t="s">
        <v>104</v>
      </c>
      <c r="B159" s="8" t="s">
        <v>57</v>
      </c>
      <c r="C159" s="8" t="s">
        <v>43</v>
      </c>
      <c r="D159" s="8" t="s">
        <v>27</v>
      </c>
      <c r="E159" s="8" t="s">
        <v>211</v>
      </c>
      <c r="F159" s="8" t="s">
        <v>103</v>
      </c>
      <c r="G159" s="68">
        <f t="shared" si="26"/>
        <v>0</v>
      </c>
      <c r="H159" s="26"/>
      <c r="I159" s="26"/>
      <c r="J159" s="26"/>
    </row>
    <row r="160" spans="1:10" s="5" customFormat="1" ht="45" customHeight="1">
      <c r="A160" s="37" t="s">
        <v>209</v>
      </c>
      <c r="B160" s="8" t="s">
        <v>57</v>
      </c>
      <c r="C160" s="8" t="s">
        <v>43</v>
      </c>
      <c r="D160" s="8" t="s">
        <v>27</v>
      </c>
      <c r="E160" s="8" t="s">
        <v>211</v>
      </c>
      <c r="F160" s="8" t="s">
        <v>133</v>
      </c>
      <c r="G160" s="68">
        <f t="shared" si="26"/>
        <v>0</v>
      </c>
      <c r="H160" s="26">
        <v>2200</v>
      </c>
      <c r="I160" s="26">
        <v>2200</v>
      </c>
      <c r="J160" s="26">
        <v>2200</v>
      </c>
    </row>
    <row r="161" spans="1:10" s="5" customFormat="1" ht="30">
      <c r="A161" s="37" t="s">
        <v>87</v>
      </c>
      <c r="B161" s="8" t="s">
        <v>57</v>
      </c>
      <c r="C161" s="8" t="s">
        <v>43</v>
      </c>
      <c r="D161" s="8" t="s">
        <v>27</v>
      </c>
      <c r="E161" s="8" t="s">
        <v>211</v>
      </c>
      <c r="F161" s="8" t="s">
        <v>86</v>
      </c>
      <c r="G161" s="68">
        <f t="shared" si="26"/>
        <v>0</v>
      </c>
      <c r="H161" s="26">
        <v>10000</v>
      </c>
      <c r="I161" s="26">
        <v>10000</v>
      </c>
      <c r="J161" s="26">
        <v>10000</v>
      </c>
    </row>
    <row r="162" spans="1:10" s="5" customFormat="1" ht="14.25" customHeight="1" hidden="1">
      <c r="A162" s="66" t="s">
        <v>108</v>
      </c>
      <c r="B162" s="8" t="s">
        <v>57</v>
      </c>
      <c r="C162" s="8" t="s">
        <v>43</v>
      </c>
      <c r="D162" s="8" t="s">
        <v>27</v>
      </c>
      <c r="E162" s="8" t="s">
        <v>211</v>
      </c>
      <c r="F162" s="8" t="s">
        <v>106</v>
      </c>
      <c r="G162" s="68">
        <f t="shared" si="26"/>
        <v>0</v>
      </c>
      <c r="H162" s="26"/>
      <c r="I162" s="26"/>
      <c r="J162" s="26"/>
    </row>
    <row r="163" spans="1:10" s="5" customFormat="1" ht="17.25" customHeight="1" hidden="1">
      <c r="A163" s="73" t="s">
        <v>109</v>
      </c>
      <c r="B163" s="8" t="s">
        <v>57</v>
      </c>
      <c r="C163" s="8" t="s">
        <v>43</v>
      </c>
      <c r="D163" s="8" t="s">
        <v>27</v>
      </c>
      <c r="E163" s="8" t="s">
        <v>211</v>
      </c>
      <c r="F163" s="8" t="s">
        <v>107</v>
      </c>
      <c r="G163" s="68">
        <f t="shared" si="26"/>
        <v>0</v>
      </c>
      <c r="H163" s="26"/>
      <c r="I163" s="26"/>
      <c r="J163" s="26"/>
    </row>
    <row r="164" spans="1:11" s="9" customFormat="1" ht="15">
      <c r="A164" s="72" t="s">
        <v>92</v>
      </c>
      <c r="B164" s="8" t="s">
        <v>57</v>
      </c>
      <c r="C164" s="8" t="s">
        <v>43</v>
      </c>
      <c r="D164" s="8" t="s">
        <v>27</v>
      </c>
      <c r="E164" s="8" t="s">
        <v>140</v>
      </c>
      <c r="F164" s="8"/>
      <c r="G164" s="68">
        <f aca="true" t="shared" si="27" ref="G164:G181">H164-J164</f>
        <v>0</v>
      </c>
      <c r="H164" s="25">
        <f aca="true" t="shared" si="28" ref="H164:J165">H165</f>
        <v>200</v>
      </c>
      <c r="I164" s="25">
        <f t="shared" si="28"/>
        <v>200</v>
      </c>
      <c r="J164" s="25">
        <f t="shared" si="28"/>
        <v>200</v>
      </c>
      <c r="K164" s="29"/>
    </row>
    <row r="165" spans="1:10" s="5" customFormat="1" ht="63" customHeight="1">
      <c r="A165" s="80" t="s">
        <v>77</v>
      </c>
      <c r="B165" s="8" t="s">
        <v>57</v>
      </c>
      <c r="C165" s="8" t="s">
        <v>43</v>
      </c>
      <c r="D165" s="8" t="s">
        <v>27</v>
      </c>
      <c r="E165" s="8" t="s">
        <v>166</v>
      </c>
      <c r="F165" s="8"/>
      <c r="G165" s="68">
        <f t="shared" si="27"/>
        <v>0</v>
      </c>
      <c r="H165" s="27">
        <f t="shared" si="28"/>
        <v>200</v>
      </c>
      <c r="I165" s="27">
        <f t="shared" si="28"/>
        <v>200</v>
      </c>
      <c r="J165" s="27">
        <f t="shared" si="28"/>
        <v>200</v>
      </c>
    </row>
    <row r="166" spans="1:10" s="5" customFormat="1" ht="60">
      <c r="A166" s="45" t="s">
        <v>262</v>
      </c>
      <c r="B166" s="8" t="s">
        <v>57</v>
      </c>
      <c r="C166" s="8" t="s">
        <v>43</v>
      </c>
      <c r="D166" s="8" t="s">
        <v>27</v>
      </c>
      <c r="E166" s="8" t="s">
        <v>166</v>
      </c>
      <c r="F166" s="8" t="s">
        <v>261</v>
      </c>
      <c r="G166" s="68">
        <f t="shared" si="27"/>
        <v>0</v>
      </c>
      <c r="H166" s="27">
        <v>200</v>
      </c>
      <c r="I166" s="27">
        <v>200</v>
      </c>
      <c r="J166" s="27">
        <v>200</v>
      </c>
    </row>
    <row r="167" spans="1:10" s="9" customFormat="1" ht="14.25" hidden="1">
      <c r="A167" s="124" t="s">
        <v>45</v>
      </c>
      <c r="B167" s="7" t="s">
        <v>57</v>
      </c>
      <c r="C167" s="7" t="s">
        <v>35</v>
      </c>
      <c r="D167" s="7"/>
      <c r="E167" s="7"/>
      <c r="F167" s="7"/>
      <c r="G167" s="68">
        <f t="shared" si="27"/>
        <v>0</v>
      </c>
      <c r="H167" s="25">
        <f aca="true" t="shared" si="29" ref="H167:J168">H168</f>
        <v>0</v>
      </c>
      <c r="I167" s="25">
        <f t="shared" si="29"/>
        <v>0</v>
      </c>
      <c r="J167" s="25">
        <f t="shared" si="29"/>
        <v>0</v>
      </c>
    </row>
    <row r="168" spans="1:10" s="9" customFormat="1" ht="28.5" hidden="1">
      <c r="A168" s="124" t="s">
        <v>2</v>
      </c>
      <c r="B168" s="7" t="s">
        <v>57</v>
      </c>
      <c r="C168" s="7" t="s">
        <v>35</v>
      </c>
      <c r="D168" s="7" t="s">
        <v>23</v>
      </c>
      <c r="E168" s="7"/>
      <c r="F168" s="7"/>
      <c r="G168" s="68">
        <f t="shared" si="27"/>
        <v>0</v>
      </c>
      <c r="H168" s="25">
        <f aca="true" t="shared" si="30" ref="H168:I170">H169</f>
        <v>0</v>
      </c>
      <c r="I168" s="25">
        <f t="shared" si="30"/>
        <v>0</v>
      </c>
      <c r="J168" s="25">
        <f t="shared" si="29"/>
        <v>0</v>
      </c>
    </row>
    <row r="169" spans="1:10" s="5" customFormat="1" ht="47.25" hidden="1">
      <c r="A169" s="128" t="s">
        <v>318</v>
      </c>
      <c r="B169" s="8" t="s">
        <v>57</v>
      </c>
      <c r="C169" s="8" t="s">
        <v>35</v>
      </c>
      <c r="D169" s="8" t="s">
        <v>23</v>
      </c>
      <c r="E169" s="8" t="s">
        <v>168</v>
      </c>
      <c r="F169" s="8"/>
      <c r="G169" s="68">
        <f t="shared" si="27"/>
        <v>0</v>
      </c>
      <c r="H169" s="26">
        <f t="shared" si="30"/>
        <v>0</v>
      </c>
      <c r="I169" s="26">
        <f t="shared" si="30"/>
        <v>0</v>
      </c>
      <c r="J169" s="26">
        <f>J170</f>
        <v>0</v>
      </c>
    </row>
    <row r="170" spans="1:10" s="5" customFormat="1" ht="15" hidden="1">
      <c r="A170" s="49" t="s">
        <v>46</v>
      </c>
      <c r="B170" s="8" t="s">
        <v>57</v>
      </c>
      <c r="C170" s="8" t="s">
        <v>35</v>
      </c>
      <c r="D170" s="8" t="s">
        <v>23</v>
      </c>
      <c r="E170" s="8" t="s">
        <v>169</v>
      </c>
      <c r="F170" s="8"/>
      <c r="G170" s="68">
        <f t="shared" si="27"/>
        <v>0</v>
      </c>
      <c r="H170" s="26">
        <f t="shared" si="30"/>
        <v>0</v>
      </c>
      <c r="I170" s="26">
        <f t="shared" si="30"/>
        <v>0</v>
      </c>
      <c r="J170" s="26">
        <f>J171</f>
        <v>0</v>
      </c>
    </row>
    <row r="171" spans="1:10" s="5" customFormat="1" ht="16.5" customHeight="1" hidden="1">
      <c r="A171" s="45" t="s">
        <v>87</v>
      </c>
      <c r="B171" s="8" t="s">
        <v>57</v>
      </c>
      <c r="C171" s="8" t="s">
        <v>35</v>
      </c>
      <c r="D171" s="8" t="s">
        <v>23</v>
      </c>
      <c r="E171" s="8" t="s">
        <v>169</v>
      </c>
      <c r="F171" s="8" t="s">
        <v>86</v>
      </c>
      <c r="G171" s="68">
        <f t="shared" si="27"/>
        <v>0</v>
      </c>
      <c r="H171" s="26"/>
      <c r="I171" s="26"/>
      <c r="J171" s="26"/>
    </row>
    <row r="172" spans="1:12" s="5" customFormat="1" ht="15">
      <c r="A172" s="124" t="s">
        <v>26</v>
      </c>
      <c r="B172" s="20" t="s">
        <v>57</v>
      </c>
      <c r="C172" s="20" t="s">
        <v>25</v>
      </c>
      <c r="D172" s="14"/>
      <c r="E172" s="14"/>
      <c r="F172" s="14"/>
      <c r="G172" s="68">
        <f t="shared" si="27"/>
        <v>0</v>
      </c>
      <c r="H172" s="24">
        <f>H173+H207+H235+H265+H261</f>
        <v>146602.6</v>
      </c>
      <c r="I172" s="24">
        <f>I173+I207+I235+I265+I261</f>
        <v>150785.1</v>
      </c>
      <c r="J172" s="24">
        <f>J173+J207+J235+J265+J261</f>
        <v>146602.6</v>
      </c>
      <c r="K172" s="28"/>
      <c r="L172" s="28"/>
    </row>
    <row r="173" spans="1:10" s="9" customFormat="1" ht="14.25">
      <c r="A173" s="124" t="s">
        <v>48</v>
      </c>
      <c r="B173" s="7" t="s">
        <v>57</v>
      </c>
      <c r="C173" s="7" t="s">
        <v>25</v>
      </c>
      <c r="D173" s="7" t="s">
        <v>22</v>
      </c>
      <c r="E173" s="7"/>
      <c r="F173" s="7"/>
      <c r="G173" s="68">
        <f t="shared" si="27"/>
        <v>0</v>
      </c>
      <c r="H173" s="25">
        <f>H174+H193</f>
        <v>30264.4</v>
      </c>
      <c r="I173" s="25">
        <f>I174+I193</f>
        <v>30809.6</v>
      </c>
      <c r="J173" s="25">
        <f>J174+J193</f>
        <v>30264.4</v>
      </c>
    </row>
    <row r="174" spans="1:10" s="5" customFormat="1" ht="42.75">
      <c r="A174" s="116" t="s">
        <v>326</v>
      </c>
      <c r="B174" s="8" t="s">
        <v>57</v>
      </c>
      <c r="C174" s="8" t="s">
        <v>25</v>
      </c>
      <c r="D174" s="8" t="s">
        <v>22</v>
      </c>
      <c r="E174" s="8" t="s">
        <v>192</v>
      </c>
      <c r="F174" s="8"/>
      <c r="G174" s="68">
        <f t="shared" si="27"/>
        <v>0</v>
      </c>
      <c r="H174" s="26">
        <f>H175+H182</f>
        <v>25819.7</v>
      </c>
      <c r="I174" s="26">
        <f>I175+I182</f>
        <v>26319.7</v>
      </c>
      <c r="J174" s="26">
        <f>J175+J182</f>
        <v>25819.7</v>
      </c>
    </row>
    <row r="175" spans="1:10" s="5" customFormat="1" ht="30">
      <c r="A175" s="119" t="s">
        <v>239</v>
      </c>
      <c r="B175" s="8" t="s">
        <v>57</v>
      </c>
      <c r="C175" s="8" t="s">
        <v>25</v>
      </c>
      <c r="D175" s="8" t="s">
        <v>22</v>
      </c>
      <c r="E175" s="8" t="s">
        <v>193</v>
      </c>
      <c r="F175" s="8"/>
      <c r="G175" s="68">
        <f t="shared" si="27"/>
        <v>0</v>
      </c>
      <c r="H175" s="26">
        <f>H176+H177+H179+H180+H181+H178</f>
        <v>12500</v>
      </c>
      <c r="I175" s="26">
        <f>I176+I177+I179+I180+I181+I178</f>
        <v>13000</v>
      </c>
      <c r="J175" s="26">
        <f>J176+J177+J179+J180+J181+J178</f>
        <v>12500</v>
      </c>
    </row>
    <row r="176" spans="1:10" s="5" customFormat="1" ht="15">
      <c r="A176" s="33" t="s">
        <v>208</v>
      </c>
      <c r="B176" s="8" t="s">
        <v>57</v>
      </c>
      <c r="C176" s="8" t="s">
        <v>25</v>
      </c>
      <c r="D176" s="8" t="s">
        <v>22</v>
      </c>
      <c r="E176" s="8" t="s">
        <v>193</v>
      </c>
      <c r="F176" s="8" t="s">
        <v>93</v>
      </c>
      <c r="G176" s="68">
        <f t="shared" si="27"/>
        <v>0</v>
      </c>
      <c r="H176" s="120">
        <v>5000</v>
      </c>
      <c r="I176" s="26">
        <v>5000</v>
      </c>
      <c r="J176" s="120">
        <v>5000</v>
      </c>
    </row>
    <row r="177" spans="1:10" s="5" customFormat="1" ht="30" hidden="1">
      <c r="A177" s="33" t="s">
        <v>104</v>
      </c>
      <c r="B177" s="8" t="s">
        <v>57</v>
      </c>
      <c r="C177" s="8" t="s">
        <v>25</v>
      </c>
      <c r="D177" s="8" t="s">
        <v>22</v>
      </c>
      <c r="E177" s="8" t="s">
        <v>193</v>
      </c>
      <c r="F177" s="8" t="s">
        <v>103</v>
      </c>
      <c r="G177" s="68">
        <f t="shared" si="27"/>
        <v>0</v>
      </c>
      <c r="H177" s="120"/>
      <c r="I177" s="120"/>
      <c r="J177" s="120"/>
    </row>
    <row r="178" spans="1:10" s="5" customFormat="1" ht="47.25" customHeight="1">
      <c r="A178" s="37" t="s">
        <v>210</v>
      </c>
      <c r="B178" s="8" t="s">
        <v>57</v>
      </c>
      <c r="C178" s="8" t="s">
        <v>25</v>
      </c>
      <c r="D178" s="8" t="s">
        <v>22</v>
      </c>
      <c r="E178" s="8" t="s">
        <v>193</v>
      </c>
      <c r="F178" s="8" t="s">
        <v>133</v>
      </c>
      <c r="G178" s="68">
        <f t="shared" si="27"/>
        <v>0</v>
      </c>
      <c r="H178" s="120">
        <v>1500</v>
      </c>
      <c r="I178" s="120">
        <v>1500</v>
      </c>
      <c r="J178" s="120">
        <v>1500</v>
      </c>
    </row>
    <row r="179" spans="1:10" s="5" customFormat="1" ht="30">
      <c r="A179" s="33" t="s">
        <v>87</v>
      </c>
      <c r="B179" s="8" t="s">
        <v>57</v>
      </c>
      <c r="C179" s="8" t="s">
        <v>25</v>
      </c>
      <c r="D179" s="8" t="s">
        <v>22</v>
      </c>
      <c r="E179" s="8" t="s">
        <v>193</v>
      </c>
      <c r="F179" s="63" t="s">
        <v>86</v>
      </c>
      <c r="G179" s="68">
        <f t="shared" si="27"/>
        <v>0</v>
      </c>
      <c r="H179" s="120">
        <v>6000</v>
      </c>
      <c r="I179" s="120">
        <v>6500</v>
      </c>
      <c r="J179" s="120">
        <v>6000</v>
      </c>
    </row>
    <row r="180" spans="1:10" s="5" customFormat="1" ht="16.5" customHeight="1" hidden="1">
      <c r="A180" s="73" t="s">
        <v>108</v>
      </c>
      <c r="B180" s="8" t="s">
        <v>57</v>
      </c>
      <c r="C180" s="8" t="s">
        <v>25</v>
      </c>
      <c r="D180" s="8" t="s">
        <v>22</v>
      </c>
      <c r="E180" s="8" t="s">
        <v>193</v>
      </c>
      <c r="F180" s="63" t="s">
        <v>106</v>
      </c>
      <c r="G180" s="68">
        <f t="shared" si="27"/>
        <v>0</v>
      </c>
      <c r="H180" s="120"/>
      <c r="I180" s="120"/>
      <c r="J180" s="120"/>
    </row>
    <row r="181" spans="1:10" s="5" customFormat="1" ht="15" hidden="1">
      <c r="A181" s="73" t="s">
        <v>109</v>
      </c>
      <c r="B181" s="8" t="s">
        <v>57</v>
      </c>
      <c r="C181" s="8" t="s">
        <v>25</v>
      </c>
      <c r="D181" s="8" t="s">
        <v>22</v>
      </c>
      <c r="E181" s="8" t="s">
        <v>193</v>
      </c>
      <c r="F181" s="63" t="s">
        <v>107</v>
      </c>
      <c r="G181" s="68">
        <f t="shared" si="27"/>
        <v>0</v>
      </c>
      <c r="H181" s="120"/>
      <c r="I181" s="120"/>
      <c r="J181" s="120"/>
    </row>
    <row r="182" spans="1:10" s="9" customFormat="1" ht="60">
      <c r="A182" s="161" t="s">
        <v>287</v>
      </c>
      <c r="B182" s="18" t="s">
        <v>57</v>
      </c>
      <c r="C182" s="18" t="s">
        <v>25</v>
      </c>
      <c r="D182" s="18" t="s">
        <v>22</v>
      </c>
      <c r="E182" s="18" t="s">
        <v>194</v>
      </c>
      <c r="F182" s="18"/>
      <c r="G182" s="68">
        <f aca="true" t="shared" si="31" ref="G182:G206">H182-J182</f>
        <v>0</v>
      </c>
      <c r="H182" s="27">
        <f>H183+H187+H191</f>
        <v>13319.7</v>
      </c>
      <c r="I182" s="27">
        <f>I183+I187+I191</f>
        <v>13319.7</v>
      </c>
      <c r="J182" s="27">
        <f>J183+J187+J191</f>
        <v>13319.7</v>
      </c>
    </row>
    <row r="183" spans="1:10" s="9" customFormat="1" ht="60">
      <c r="A183" s="45" t="s">
        <v>288</v>
      </c>
      <c r="B183" s="18" t="s">
        <v>57</v>
      </c>
      <c r="C183" s="18" t="s">
        <v>25</v>
      </c>
      <c r="D183" s="18" t="s">
        <v>22</v>
      </c>
      <c r="E183" s="18" t="s">
        <v>255</v>
      </c>
      <c r="F183" s="18"/>
      <c r="G183" s="68">
        <f t="shared" si="31"/>
        <v>0</v>
      </c>
      <c r="H183" s="27">
        <f>H184+H185+H186</f>
        <v>9901.5</v>
      </c>
      <c r="I183" s="27">
        <f>I184+I185+I186</f>
        <v>9901.5</v>
      </c>
      <c r="J183" s="27">
        <f>J184+J185+J186</f>
        <v>9901.5</v>
      </c>
    </row>
    <row r="184" spans="1:10" s="9" customFormat="1" ht="15">
      <c r="A184" s="33" t="s">
        <v>208</v>
      </c>
      <c r="B184" s="18" t="s">
        <v>57</v>
      </c>
      <c r="C184" s="18" t="s">
        <v>25</v>
      </c>
      <c r="D184" s="18" t="s">
        <v>22</v>
      </c>
      <c r="E184" s="18" t="s">
        <v>255</v>
      </c>
      <c r="F184" s="18" t="s">
        <v>93</v>
      </c>
      <c r="G184" s="68">
        <f t="shared" si="31"/>
        <v>0</v>
      </c>
      <c r="H184" s="27">
        <v>7604.8</v>
      </c>
      <c r="I184" s="27">
        <v>7604.8</v>
      </c>
      <c r="J184" s="27">
        <v>7604.8</v>
      </c>
    </row>
    <row r="185" spans="1:10" s="9" customFormat="1" ht="30" hidden="1">
      <c r="A185" s="33" t="s">
        <v>104</v>
      </c>
      <c r="B185" s="18" t="s">
        <v>57</v>
      </c>
      <c r="C185" s="18" t="s">
        <v>25</v>
      </c>
      <c r="D185" s="18" t="s">
        <v>22</v>
      </c>
      <c r="E185" s="18" t="s">
        <v>255</v>
      </c>
      <c r="F185" s="18" t="s">
        <v>103</v>
      </c>
      <c r="G185" s="68">
        <f t="shared" si="31"/>
        <v>0</v>
      </c>
      <c r="H185" s="27"/>
      <c r="I185" s="27"/>
      <c r="J185" s="27"/>
    </row>
    <row r="186" spans="1:10" s="9" customFormat="1" ht="47.25" customHeight="1">
      <c r="A186" s="37" t="s">
        <v>210</v>
      </c>
      <c r="B186" s="18" t="s">
        <v>57</v>
      </c>
      <c r="C186" s="18" t="s">
        <v>25</v>
      </c>
      <c r="D186" s="18" t="s">
        <v>22</v>
      </c>
      <c r="E186" s="18" t="s">
        <v>255</v>
      </c>
      <c r="F186" s="18" t="s">
        <v>133</v>
      </c>
      <c r="G186" s="68">
        <f t="shared" si="31"/>
        <v>0</v>
      </c>
      <c r="H186" s="27">
        <v>2296.7</v>
      </c>
      <c r="I186" s="27">
        <v>2296.7</v>
      </c>
      <c r="J186" s="27">
        <v>2296.7</v>
      </c>
    </row>
    <row r="187" spans="1:10" s="9" customFormat="1" ht="45">
      <c r="A187" s="37" t="s">
        <v>289</v>
      </c>
      <c r="B187" s="18" t="s">
        <v>57</v>
      </c>
      <c r="C187" s="18" t="s">
        <v>25</v>
      </c>
      <c r="D187" s="18" t="s">
        <v>22</v>
      </c>
      <c r="E187" s="18" t="s">
        <v>256</v>
      </c>
      <c r="F187" s="18"/>
      <c r="G187" s="68">
        <f t="shared" si="31"/>
        <v>0</v>
      </c>
      <c r="H187" s="27">
        <f>H188+H189+H190</f>
        <v>3293.1000000000004</v>
      </c>
      <c r="I187" s="27">
        <f>I188+I189+I190</f>
        <v>3293.1000000000004</v>
      </c>
      <c r="J187" s="27">
        <f>J188+J189+J190</f>
        <v>3293.1000000000004</v>
      </c>
    </row>
    <row r="188" spans="1:10" s="9" customFormat="1" ht="15">
      <c r="A188" s="33" t="s">
        <v>208</v>
      </c>
      <c r="B188" s="18" t="s">
        <v>57</v>
      </c>
      <c r="C188" s="18" t="s">
        <v>25</v>
      </c>
      <c r="D188" s="18" t="s">
        <v>22</v>
      </c>
      <c r="E188" s="18" t="s">
        <v>256</v>
      </c>
      <c r="F188" s="18" t="s">
        <v>93</v>
      </c>
      <c r="G188" s="68">
        <f t="shared" si="31"/>
        <v>0</v>
      </c>
      <c r="H188" s="27">
        <v>2529.3</v>
      </c>
      <c r="I188" s="27">
        <v>2529.3</v>
      </c>
      <c r="J188" s="27">
        <v>2529.3</v>
      </c>
    </row>
    <row r="189" spans="1:10" s="9" customFormat="1" ht="30" hidden="1">
      <c r="A189" s="33" t="s">
        <v>104</v>
      </c>
      <c r="B189" s="18" t="s">
        <v>57</v>
      </c>
      <c r="C189" s="18" t="s">
        <v>25</v>
      </c>
      <c r="D189" s="18" t="s">
        <v>22</v>
      </c>
      <c r="E189" s="18" t="s">
        <v>256</v>
      </c>
      <c r="F189" s="18" t="s">
        <v>103</v>
      </c>
      <c r="G189" s="68">
        <f t="shared" si="31"/>
        <v>0</v>
      </c>
      <c r="H189" s="27"/>
      <c r="I189" s="27"/>
      <c r="J189" s="27"/>
    </row>
    <row r="190" spans="1:10" s="9" customFormat="1" ht="47.25" customHeight="1">
      <c r="A190" s="37" t="s">
        <v>210</v>
      </c>
      <c r="B190" s="18" t="s">
        <v>57</v>
      </c>
      <c r="C190" s="18" t="s">
        <v>25</v>
      </c>
      <c r="D190" s="18" t="s">
        <v>22</v>
      </c>
      <c r="E190" s="18" t="s">
        <v>256</v>
      </c>
      <c r="F190" s="18" t="s">
        <v>133</v>
      </c>
      <c r="G190" s="68">
        <f t="shared" si="31"/>
        <v>0</v>
      </c>
      <c r="H190" s="27">
        <v>763.8</v>
      </c>
      <c r="I190" s="27">
        <v>763.8</v>
      </c>
      <c r="J190" s="27">
        <v>763.8</v>
      </c>
    </row>
    <row r="191" spans="1:10" s="9" customFormat="1" ht="47.25" customHeight="1">
      <c r="A191" s="37" t="s">
        <v>290</v>
      </c>
      <c r="B191" s="18" t="s">
        <v>57</v>
      </c>
      <c r="C191" s="18" t="s">
        <v>25</v>
      </c>
      <c r="D191" s="18" t="s">
        <v>22</v>
      </c>
      <c r="E191" s="18" t="s">
        <v>257</v>
      </c>
      <c r="F191" s="18"/>
      <c r="G191" s="68">
        <f t="shared" si="31"/>
        <v>0</v>
      </c>
      <c r="H191" s="27">
        <f>H192</f>
        <v>125.1</v>
      </c>
      <c r="I191" s="27">
        <f>I192</f>
        <v>125.1</v>
      </c>
      <c r="J191" s="27">
        <f>J192</f>
        <v>125.1</v>
      </c>
    </row>
    <row r="192" spans="1:10" s="9" customFormat="1" ht="30">
      <c r="A192" s="52" t="s">
        <v>87</v>
      </c>
      <c r="B192" s="18" t="s">
        <v>57</v>
      </c>
      <c r="C192" s="18" t="s">
        <v>25</v>
      </c>
      <c r="D192" s="18" t="s">
        <v>22</v>
      </c>
      <c r="E192" s="18" t="s">
        <v>257</v>
      </c>
      <c r="F192" s="18" t="s">
        <v>86</v>
      </c>
      <c r="G192" s="68">
        <f t="shared" si="31"/>
        <v>0</v>
      </c>
      <c r="H192" s="27">
        <v>125.1</v>
      </c>
      <c r="I192" s="27">
        <v>125.1</v>
      </c>
      <c r="J192" s="27">
        <v>125.1</v>
      </c>
    </row>
    <row r="193" spans="1:10" s="9" customFormat="1" ht="28.5">
      <c r="A193" s="138" t="s">
        <v>327</v>
      </c>
      <c r="B193" s="8" t="s">
        <v>57</v>
      </c>
      <c r="C193" s="8" t="s">
        <v>25</v>
      </c>
      <c r="D193" s="8" t="s">
        <v>22</v>
      </c>
      <c r="E193" s="8" t="s">
        <v>195</v>
      </c>
      <c r="F193" s="18"/>
      <c r="G193" s="68">
        <f t="shared" si="31"/>
        <v>0</v>
      </c>
      <c r="H193" s="27">
        <f>H196+H194</f>
        <v>4444.7</v>
      </c>
      <c r="I193" s="27">
        <f>I196+I194</f>
        <v>4489.9</v>
      </c>
      <c r="J193" s="27">
        <f>J196+J194</f>
        <v>4444.7</v>
      </c>
    </row>
    <row r="194" spans="1:10" s="9" customFormat="1" ht="30">
      <c r="A194" s="44" t="s">
        <v>235</v>
      </c>
      <c r="B194" s="8" t="s">
        <v>57</v>
      </c>
      <c r="C194" s="8" t="s">
        <v>25</v>
      </c>
      <c r="D194" s="8" t="s">
        <v>22</v>
      </c>
      <c r="E194" s="8" t="s">
        <v>196</v>
      </c>
      <c r="F194" s="18"/>
      <c r="G194" s="68">
        <f t="shared" si="31"/>
        <v>0</v>
      </c>
      <c r="H194" s="27">
        <f>H195</f>
        <v>804.8</v>
      </c>
      <c r="I194" s="27">
        <f>I195</f>
        <v>850</v>
      </c>
      <c r="J194" s="27">
        <f>J195</f>
        <v>804.8</v>
      </c>
    </row>
    <row r="195" spans="1:10" s="9" customFormat="1" ht="30">
      <c r="A195" s="37" t="s">
        <v>87</v>
      </c>
      <c r="B195" s="8" t="s">
        <v>57</v>
      </c>
      <c r="C195" s="8" t="s">
        <v>25</v>
      </c>
      <c r="D195" s="8" t="s">
        <v>22</v>
      </c>
      <c r="E195" s="8" t="s">
        <v>196</v>
      </c>
      <c r="F195" s="18" t="s">
        <v>86</v>
      </c>
      <c r="G195" s="68">
        <f t="shared" si="31"/>
        <v>0</v>
      </c>
      <c r="H195" s="27">
        <f>900-95.2</f>
        <v>804.8</v>
      </c>
      <c r="I195" s="27">
        <v>850</v>
      </c>
      <c r="J195" s="27">
        <v>804.8</v>
      </c>
    </row>
    <row r="196" spans="1:10" s="9" customFormat="1" ht="45">
      <c r="A196" s="45" t="s">
        <v>291</v>
      </c>
      <c r="B196" s="18" t="s">
        <v>57</v>
      </c>
      <c r="C196" s="18" t="s">
        <v>25</v>
      </c>
      <c r="D196" s="18" t="s">
        <v>22</v>
      </c>
      <c r="E196" s="18" t="s">
        <v>263</v>
      </c>
      <c r="F196" s="18"/>
      <c r="G196" s="68">
        <f t="shared" si="31"/>
        <v>0</v>
      </c>
      <c r="H196" s="27">
        <f>H197+H201+H205</f>
        <v>3639.8999999999996</v>
      </c>
      <c r="I196" s="27">
        <f>I197+I201+I205</f>
        <v>3639.8999999999996</v>
      </c>
      <c r="J196" s="27">
        <f>J197+J201+J205</f>
        <v>3639.8999999999996</v>
      </c>
    </row>
    <row r="197" spans="1:10" s="9" customFormat="1" ht="75">
      <c r="A197" s="45" t="s">
        <v>292</v>
      </c>
      <c r="B197" s="18" t="s">
        <v>57</v>
      </c>
      <c r="C197" s="18" t="s">
        <v>25</v>
      </c>
      <c r="D197" s="18" t="s">
        <v>22</v>
      </c>
      <c r="E197" s="18" t="s">
        <v>264</v>
      </c>
      <c r="F197" s="18"/>
      <c r="G197" s="68">
        <f t="shared" si="31"/>
        <v>0</v>
      </c>
      <c r="H197" s="27">
        <f>H198+H199+H200</f>
        <v>2658.7</v>
      </c>
      <c r="I197" s="27">
        <f>I198+I199+I200</f>
        <v>2658.7</v>
      </c>
      <c r="J197" s="27">
        <f>J198+J199+J200</f>
        <v>2658.7</v>
      </c>
    </row>
    <row r="198" spans="1:10" s="9" customFormat="1" ht="15">
      <c r="A198" s="37" t="s">
        <v>208</v>
      </c>
      <c r="B198" s="18" t="s">
        <v>57</v>
      </c>
      <c r="C198" s="18" t="s">
        <v>25</v>
      </c>
      <c r="D198" s="18" t="s">
        <v>22</v>
      </c>
      <c r="E198" s="18" t="s">
        <v>264</v>
      </c>
      <c r="F198" s="18" t="s">
        <v>93</v>
      </c>
      <c r="G198" s="68">
        <f t="shared" si="31"/>
        <v>0</v>
      </c>
      <c r="H198" s="27">
        <v>2042</v>
      </c>
      <c r="I198" s="27">
        <v>2042</v>
      </c>
      <c r="J198" s="27">
        <v>2042</v>
      </c>
    </row>
    <row r="199" spans="1:10" s="9" customFormat="1" ht="30" hidden="1">
      <c r="A199" s="37" t="s">
        <v>104</v>
      </c>
      <c r="B199" s="18" t="s">
        <v>57</v>
      </c>
      <c r="C199" s="18" t="s">
        <v>25</v>
      </c>
      <c r="D199" s="18" t="s">
        <v>22</v>
      </c>
      <c r="E199" s="18" t="s">
        <v>264</v>
      </c>
      <c r="F199" s="18" t="s">
        <v>103</v>
      </c>
      <c r="G199" s="68">
        <f t="shared" si="31"/>
        <v>0</v>
      </c>
      <c r="H199" s="27"/>
      <c r="I199" s="27"/>
      <c r="J199" s="27"/>
    </row>
    <row r="200" spans="1:10" s="9" customFormat="1" ht="46.5" customHeight="1">
      <c r="A200" s="37" t="s">
        <v>209</v>
      </c>
      <c r="B200" s="18" t="s">
        <v>57</v>
      </c>
      <c r="C200" s="18" t="s">
        <v>25</v>
      </c>
      <c r="D200" s="18" t="s">
        <v>22</v>
      </c>
      <c r="E200" s="18" t="s">
        <v>264</v>
      </c>
      <c r="F200" s="18" t="s">
        <v>133</v>
      </c>
      <c r="G200" s="68">
        <f t="shared" si="31"/>
        <v>0</v>
      </c>
      <c r="H200" s="27">
        <v>616.7</v>
      </c>
      <c r="I200" s="27">
        <v>616.7</v>
      </c>
      <c r="J200" s="27">
        <v>616.7</v>
      </c>
    </row>
    <row r="201" spans="1:10" s="9" customFormat="1" ht="65.25" customHeight="1">
      <c r="A201" s="66" t="s">
        <v>293</v>
      </c>
      <c r="B201" s="18" t="s">
        <v>57</v>
      </c>
      <c r="C201" s="18" t="s">
        <v>25</v>
      </c>
      <c r="D201" s="18" t="s">
        <v>22</v>
      </c>
      <c r="E201" s="18" t="s">
        <v>265</v>
      </c>
      <c r="F201" s="18"/>
      <c r="G201" s="68">
        <f t="shared" si="31"/>
        <v>0</v>
      </c>
      <c r="H201" s="27">
        <f>H202+H203+H204</f>
        <v>948.1</v>
      </c>
      <c r="I201" s="27">
        <f>I202+I203+I204</f>
        <v>948.1</v>
      </c>
      <c r="J201" s="27">
        <f>J202+J203+J204</f>
        <v>948.1</v>
      </c>
    </row>
    <row r="202" spans="1:10" s="9" customFormat="1" ht="15">
      <c r="A202" s="37" t="s">
        <v>208</v>
      </c>
      <c r="B202" s="18" t="s">
        <v>57</v>
      </c>
      <c r="C202" s="18" t="s">
        <v>25</v>
      </c>
      <c r="D202" s="18" t="s">
        <v>22</v>
      </c>
      <c r="E202" s="18" t="s">
        <v>259</v>
      </c>
      <c r="F202" s="18" t="s">
        <v>93</v>
      </c>
      <c r="G202" s="68">
        <f t="shared" si="31"/>
        <v>0</v>
      </c>
      <c r="H202" s="27">
        <v>728.2</v>
      </c>
      <c r="I202" s="27">
        <v>728.2</v>
      </c>
      <c r="J202" s="27">
        <v>728.2</v>
      </c>
    </row>
    <row r="203" spans="1:10" s="9" customFormat="1" ht="30" hidden="1">
      <c r="A203" s="37" t="s">
        <v>104</v>
      </c>
      <c r="B203" s="18" t="s">
        <v>57</v>
      </c>
      <c r="C203" s="18" t="s">
        <v>25</v>
      </c>
      <c r="D203" s="18" t="s">
        <v>22</v>
      </c>
      <c r="E203" s="18" t="s">
        <v>265</v>
      </c>
      <c r="F203" s="18" t="s">
        <v>103</v>
      </c>
      <c r="G203" s="68">
        <f t="shared" si="31"/>
        <v>0</v>
      </c>
      <c r="H203" s="27"/>
      <c r="I203" s="27"/>
      <c r="J203" s="27"/>
    </row>
    <row r="204" spans="1:10" s="9" customFormat="1" ht="45.75" customHeight="1">
      <c r="A204" s="37" t="s">
        <v>209</v>
      </c>
      <c r="B204" s="18" t="s">
        <v>57</v>
      </c>
      <c r="C204" s="18" t="s">
        <v>25</v>
      </c>
      <c r="D204" s="18" t="s">
        <v>22</v>
      </c>
      <c r="E204" s="18" t="s">
        <v>265</v>
      </c>
      <c r="F204" s="18" t="s">
        <v>133</v>
      </c>
      <c r="G204" s="68">
        <f t="shared" si="31"/>
        <v>0</v>
      </c>
      <c r="H204" s="27">
        <v>219.9</v>
      </c>
      <c r="I204" s="27">
        <v>219.9</v>
      </c>
      <c r="J204" s="27">
        <v>219.9</v>
      </c>
    </row>
    <row r="205" spans="1:10" s="9" customFormat="1" ht="60">
      <c r="A205" s="66" t="s">
        <v>267</v>
      </c>
      <c r="B205" s="18" t="s">
        <v>57</v>
      </c>
      <c r="C205" s="18" t="s">
        <v>25</v>
      </c>
      <c r="D205" s="18" t="s">
        <v>22</v>
      </c>
      <c r="E205" s="18" t="s">
        <v>266</v>
      </c>
      <c r="F205" s="18"/>
      <c r="G205" s="68">
        <f t="shared" si="31"/>
        <v>0</v>
      </c>
      <c r="H205" s="27">
        <f>H206</f>
        <v>33.1</v>
      </c>
      <c r="I205" s="27">
        <f>I206</f>
        <v>33.1</v>
      </c>
      <c r="J205" s="27">
        <f>J206</f>
        <v>33.1</v>
      </c>
    </row>
    <row r="206" spans="1:10" s="9" customFormat="1" ht="30">
      <c r="A206" s="44" t="s">
        <v>87</v>
      </c>
      <c r="B206" s="18" t="s">
        <v>57</v>
      </c>
      <c r="C206" s="18" t="s">
        <v>25</v>
      </c>
      <c r="D206" s="18" t="s">
        <v>22</v>
      </c>
      <c r="E206" s="18" t="s">
        <v>266</v>
      </c>
      <c r="F206" s="18" t="s">
        <v>86</v>
      </c>
      <c r="G206" s="68">
        <f t="shared" si="31"/>
        <v>0</v>
      </c>
      <c r="H206" s="27">
        <v>33.1</v>
      </c>
      <c r="I206" s="27">
        <v>33.1</v>
      </c>
      <c r="J206" s="27">
        <v>33.1</v>
      </c>
    </row>
    <row r="207" spans="1:10" s="9" customFormat="1" ht="14.25">
      <c r="A207" s="124" t="s">
        <v>28</v>
      </c>
      <c r="B207" s="7" t="s">
        <v>57</v>
      </c>
      <c r="C207" s="7" t="s">
        <v>25</v>
      </c>
      <c r="D207" s="7" t="s">
        <v>27</v>
      </c>
      <c r="E207" s="7"/>
      <c r="F207" s="7"/>
      <c r="G207" s="68">
        <f aca="true" t="shared" si="32" ref="G207:G215">H207-J207</f>
        <v>0</v>
      </c>
      <c r="H207" s="25">
        <f>H208+H227</f>
        <v>104241.8</v>
      </c>
      <c r="I207" s="25">
        <f>I208+I227</f>
        <v>107679.1</v>
      </c>
      <c r="J207" s="25">
        <f>J208+J227</f>
        <v>104241.8</v>
      </c>
    </row>
    <row r="208" spans="1:10" s="5" customFormat="1" ht="28.5">
      <c r="A208" s="116" t="s">
        <v>327</v>
      </c>
      <c r="B208" s="8" t="s">
        <v>57</v>
      </c>
      <c r="C208" s="8" t="s">
        <v>25</v>
      </c>
      <c r="D208" s="8" t="s">
        <v>27</v>
      </c>
      <c r="E208" s="8" t="s">
        <v>195</v>
      </c>
      <c r="F208" s="8"/>
      <c r="G208" s="68">
        <f t="shared" si="32"/>
        <v>0</v>
      </c>
      <c r="H208" s="26">
        <f>H216+H209</f>
        <v>100569.8</v>
      </c>
      <c r="I208" s="26">
        <f>I216+I209</f>
        <v>101869.8</v>
      </c>
      <c r="J208" s="26">
        <f>J216+J209</f>
        <v>100569.8</v>
      </c>
    </row>
    <row r="209" spans="1:10" s="5" customFormat="1" ht="30">
      <c r="A209" s="52" t="s">
        <v>235</v>
      </c>
      <c r="B209" s="8" t="s">
        <v>57</v>
      </c>
      <c r="C209" s="8" t="s">
        <v>25</v>
      </c>
      <c r="D209" s="8" t="s">
        <v>27</v>
      </c>
      <c r="E209" s="8" t="s">
        <v>196</v>
      </c>
      <c r="F209" s="8"/>
      <c r="G209" s="68">
        <f t="shared" si="32"/>
        <v>0</v>
      </c>
      <c r="H209" s="26">
        <f>H211+H213+H214+H215+H210+H212</f>
        <v>16500</v>
      </c>
      <c r="I209" s="26">
        <f>I211+I213+I214+I215+I210+I212</f>
        <v>17800</v>
      </c>
      <c r="J209" s="26">
        <f>J211+J213+J214+J215+J210+J212</f>
        <v>16500</v>
      </c>
    </row>
    <row r="210" spans="1:10" s="5" customFormat="1" ht="15">
      <c r="A210" s="37" t="s">
        <v>208</v>
      </c>
      <c r="B210" s="8" t="s">
        <v>57</v>
      </c>
      <c r="C210" s="8" t="s">
        <v>25</v>
      </c>
      <c r="D210" s="8" t="s">
        <v>27</v>
      </c>
      <c r="E210" s="8" t="s">
        <v>196</v>
      </c>
      <c r="F210" s="8" t="s">
        <v>93</v>
      </c>
      <c r="G210" s="68">
        <f t="shared" si="32"/>
        <v>0</v>
      </c>
      <c r="H210" s="26">
        <v>390</v>
      </c>
      <c r="I210" s="26">
        <v>390</v>
      </c>
      <c r="J210" s="26">
        <v>390</v>
      </c>
    </row>
    <row r="211" spans="1:10" s="5" customFormat="1" ht="30" hidden="1">
      <c r="A211" s="52" t="s">
        <v>104</v>
      </c>
      <c r="B211" s="8" t="s">
        <v>57</v>
      </c>
      <c r="C211" s="8" t="s">
        <v>25</v>
      </c>
      <c r="D211" s="8" t="s">
        <v>27</v>
      </c>
      <c r="E211" s="8" t="s">
        <v>196</v>
      </c>
      <c r="F211" s="8" t="s">
        <v>103</v>
      </c>
      <c r="G211" s="68">
        <f t="shared" si="32"/>
        <v>0</v>
      </c>
      <c r="H211" s="26"/>
      <c r="I211" s="26"/>
      <c r="J211" s="26"/>
    </row>
    <row r="212" spans="1:10" s="5" customFormat="1" ht="48" customHeight="1">
      <c r="A212" s="37" t="s">
        <v>210</v>
      </c>
      <c r="B212" s="8" t="s">
        <v>57</v>
      </c>
      <c r="C212" s="8" t="s">
        <v>25</v>
      </c>
      <c r="D212" s="8" t="s">
        <v>27</v>
      </c>
      <c r="E212" s="8" t="s">
        <v>196</v>
      </c>
      <c r="F212" s="8" t="s">
        <v>133</v>
      </c>
      <c r="G212" s="68">
        <f t="shared" si="32"/>
        <v>0</v>
      </c>
      <c r="H212" s="26">
        <v>110</v>
      </c>
      <c r="I212" s="26">
        <v>110</v>
      </c>
      <c r="J212" s="26">
        <v>110</v>
      </c>
    </row>
    <row r="213" spans="1:10" s="5" customFormat="1" ht="30">
      <c r="A213" s="52" t="s">
        <v>87</v>
      </c>
      <c r="B213" s="8" t="s">
        <v>57</v>
      </c>
      <c r="C213" s="8" t="s">
        <v>25</v>
      </c>
      <c r="D213" s="8" t="s">
        <v>27</v>
      </c>
      <c r="E213" s="8" t="s">
        <v>196</v>
      </c>
      <c r="F213" s="8" t="s">
        <v>86</v>
      </c>
      <c r="G213" s="68">
        <f t="shared" si="32"/>
        <v>0</v>
      </c>
      <c r="H213" s="120">
        <v>16000</v>
      </c>
      <c r="I213" s="26">
        <v>17300</v>
      </c>
      <c r="J213" s="120">
        <v>16000</v>
      </c>
    </row>
    <row r="214" spans="1:10" s="5" customFormat="1" ht="15" customHeight="1" hidden="1">
      <c r="A214" s="52" t="s">
        <v>108</v>
      </c>
      <c r="B214" s="8" t="s">
        <v>57</v>
      </c>
      <c r="C214" s="8" t="s">
        <v>25</v>
      </c>
      <c r="D214" s="8" t="s">
        <v>27</v>
      </c>
      <c r="E214" s="8" t="s">
        <v>196</v>
      </c>
      <c r="F214" s="8" t="s">
        <v>106</v>
      </c>
      <c r="G214" s="68">
        <f t="shared" si="32"/>
        <v>0</v>
      </c>
      <c r="H214" s="120"/>
      <c r="I214" s="120"/>
      <c r="J214" s="120"/>
    </row>
    <row r="215" spans="1:10" s="5" customFormat="1" ht="16.5" customHeight="1" hidden="1">
      <c r="A215" s="49" t="s">
        <v>109</v>
      </c>
      <c r="B215" s="8" t="s">
        <v>57</v>
      </c>
      <c r="C215" s="8" t="s">
        <v>25</v>
      </c>
      <c r="D215" s="8" t="s">
        <v>27</v>
      </c>
      <c r="E215" s="8" t="s">
        <v>196</v>
      </c>
      <c r="F215" s="63" t="s">
        <v>107</v>
      </c>
      <c r="G215" s="68">
        <f t="shared" si="32"/>
        <v>0</v>
      </c>
      <c r="H215" s="120"/>
      <c r="I215" s="120"/>
      <c r="J215" s="120"/>
    </row>
    <row r="216" spans="1:10" s="5" customFormat="1" ht="60.75" customHeight="1">
      <c r="A216" s="161" t="s">
        <v>341</v>
      </c>
      <c r="B216" s="18" t="s">
        <v>57</v>
      </c>
      <c r="C216" s="18" t="s">
        <v>25</v>
      </c>
      <c r="D216" s="18" t="s">
        <v>27</v>
      </c>
      <c r="E216" s="18" t="s">
        <v>197</v>
      </c>
      <c r="F216" s="18"/>
      <c r="G216" s="68">
        <f aca="true" t="shared" si="33" ref="G216:G226">H216-J216</f>
        <v>0</v>
      </c>
      <c r="H216" s="120">
        <f>H217+H221+H225</f>
        <v>84069.8</v>
      </c>
      <c r="I216" s="120">
        <f>I217+I221+I225</f>
        <v>84069.8</v>
      </c>
      <c r="J216" s="120">
        <f>J217+J221+J225</f>
        <v>84069.8</v>
      </c>
    </row>
    <row r="217" spans="1:10" s="5" customFormat="1" ht="45">
      <c r="A217" s="45" t="s">
        <v>297</v>
      </c>
      <c r="B217" s="18" t="s">
        <v>57</v>
      </c>
      <c r="C217" s="18" t="s">
        <v>25</v>
      </c>
      <c r="D217" s="18" t="s">
        <v>27</v>
      </c>
      <c r="E217" s="18" t="s">
        <v>258</v>
      </c>
      <c r="F217" s="18"/>
      <c r="G217" s="68">
        <f t="shared" si="33"/>
        <v>0</v>
      </c>
      <c r="H217" s="120">
        <f>H218+H220+H219</f>
        <v>64786.600000000006</v>
      </c>
      <c r="I217" s="120">
        <f>I218+I220+I219</f>
        <v>64786.600000000006</v>
      </c>
      <c r="J217" s="120">
        <f>J218+J220+J219</f>
        <v>64786.600000000006</v>
      </c>
    </row>
    <row r="218" spans="1:10" s="5" customFormat="1" ht="15">
      <c r="A218" s="33" t="s">
        <v>208</v>
      </c>
      <c r="B218" s="18" t="s">
        <v>57</v>
      </c>
      <c r="C218" s="18" t="s">
        <v>25</v>
      </c>
      <c r="D218" s="18" t="s">
        <v>27</v>
      </c>
      <c r="E218" s="18" t="s">
        <v>258</v>
      </c>
      <c r="F218" s="18" t="s">
        <v>93</v>
      </c>
      <c r="G218" s="68">
        <f t="shared" si="33"/>
        <v>0</v>
      </c>
      <c r="H218" s="120">
        <v>49759.3</v>
      </c>
      <c r="I218" s="120">
        <v>49759.3</v>
      </c>
      <c r="J218" s="120">
        <v>49759.3</v>
      </c>
    </row>
    <row r="219" spans="1:10" s="5" customFormat="1" ht="30" hidden="1">
      <c r="A219" s="33" t="s">
        <v>104</v>
      </c>
      <c r="B219" s="18" t="s">
        <v>57</v>
      </c>
      <c r="C219" s="18" t="s">
        <v>25</v>
      </c>
      <c r="D219" s="18" t="s">
        <v>27</v>
      </c>
      <c r="E219" s="18" t="s">
        <v>258</v>
      </c>
      <c r="F219" s="18" t="s">
        <v>103</v>
      </c>
      <c r="G219" s="68">
        <f t="shared" si="33"/>
        <v>0</v>
      </c>
      <c r="H219" s="120"/>
      <c r="I219" s="120"/>
      <c r="J219" s="120"/>
    </row>
    <row r="220" spans="1:10" s="5" customFormat="1" ht="45.75" customHeight="1">
      <c r="A220" s="37" t="s">
        <v>210</v>
      </c>
      <c r="B220" s="18" t="s">
        <v>57</v>
      </c>
      <c r="C220" s="18" t="s">
        <v>25</v>
      </c>
      <c r="D220" s="18" t="s">
        <v>27</v>
      </c>
      <c r="E220" s="18" t="s">
        <v>258</v>
      </c>
      <c r="F220" s="18" t="s">
        <v>133</v>
      </c>
      <c r="G220" s="68">
        <f t="shared" si="33"/>
        <v>0</v>
      </c>
      <c r="H220" s="120">
        <v>15027.3</v>
      </c>
      <c r="I220" s="120">
        <v>15027.3</v>
      </c>
      <c r="J220" s="120">
        <v>15027.3</v>
      </c>
    </row>
    <row r="221" spans="1:10" s="5" customFormat="1" ht="45.75" customHeight="1">
      <c r="A221" s="66" t="s">
        <v>298</v>
      </c>
      <c r="B221" s="18" t="s">
        <v>57</v>
      </c>
      <c r="C221" s="18" t="s">
        <v>25</v>
      </c>
      <c r="D221" s="18" t="s">
        <v>27</v>
      </c>
      <c r="E221" s="18" t="s">
        <v>259</v>
      </c>
      <c r="F221" s="18"/>
      <c r="G221" s="68">
        <f t="shared" si="33"/>
        <v>0</v>
      </c>
      <c r="H221" s="120">
        <f>H222+H223+H224</f>
        <v>18171.2</v>
      </c>
      <c r="I221" s="120">
        <f>I222+I223+I224</f>
        <v>18171.2</v>
      </c>
      <c r="J221" s="120">
        <f>J222+J223+J224</f>
        <v>18171.2</v>
      </c>
    </row>
    <row r="222" spans="1:10" s="5" customFormat="1" ht="15">
      <c r="A222" s="33" t="s">
        <v>208</v>
      </c>
      <c r="B222" s="18" t="s">
        <v>57</v>
      </c>
      <c r="C222" s="18" t="s">
        <v>25</v>
      </c>
      <c r="D222" s="18" t="s">
        <v>27</v>
      </c>
      <c r="E222" s="18" t="s">
        <v>259</v>
      </c>
      <c r="F222" s="18" t="s">
        <v>93</v>
      </c>
      <c r="G222" s="68">
        <f t="shared" si="33"/>
        <v>0</v>
      </c>
      <c r="H222" s="120">
        <v>13956.4</v>
      </c>
      <c r="I222" s="120">
        <v>13956.4</v>
      </c>
      <c r="J222" s="120">
        <v>13956.4</v>
      </c>
    </row>
    <row r="223" spans="1:10" s="5" customFormat="1" ht="30" hidden="1">
      <c r="A223" s="33" t="s">
        <v>104</v>
      </c>
      <c r="B223" s="18" t="s">
        <v>57</v>
      </c>
      <c r="C223" s="18" t="s">
        <v>25</v>
      </c>
      <c r="D223" s="18" t="s">
        <v>27</v>
      </c>
      <c r="E223" s="18" t="s">
        <v>259</v>
      </c>
      <c r="F223" s="18" t="s">
        <v>103</v>
      </c>
      <c r="G223" s="68">
        <f t="shared" si="33"/>
        <v>0</v>
      </c>
      <c r="H223" s="120"/>
      <c r="I223" s="120"/>
      <c r="J223" s="120"/>
    </row>
    <row r="224" spans="1:10" s="5" customFormat="1" ht="45.75" customHeight="1">
      <c r="A224" s="37" t="s">
        <v>210</v>
      </c>
      <c r="B224" s="18" t="s">
        <v>57</v>
      </c>
      <c r="C224" s="18" t="s">
        <v>25</v>
      </c>
      <c r="D224" s="18" t="s">
        <v>27</v>
      </c>
      <c r="E224" s="18" t="s">
        <v>259</v>
      </c>
      <c r="F224" s="18" t="s">
        <v>133</v>
      </c>
      <c r="G224" s="68">
        <f t="shared" si="33"/>
        <v>0</v>
      </c>
      <c r="H224" s="120">
        <v>4214.8</v>
      </c>
      <c r="I224" s="120">
        <v>4214.8</v>
      </c>
      <c r="J224" s="120">
        <v>4214.8</v>
      </c>
    </row>
    <row r="225" spans="1:10" s="5" customFormat="1" ht="45.75" customHeight="1">
      <c r="A225" s="66" t="s">
        <v>299</v>
      </c>
      <c r="B225" s="18" t="s">
        <v>57</v>
      </c>
      <c r="C225" s="18" t="s">
        <v>25</v>
      </c>
      <c r="D225" s="18" t="s">
        <v>27</v>
      </c>
      <c r="E225" s="18" t="s">
        <v>260</v>
      </c>
      <c r="F225" s="18"/>
      <c r="G225" s="68">
        <f t="shared" si="33"/>
        <v>0</v>
      </c>
      <c r="H225" s="120">
        <f>H226</f>
        <v>1112</v>
      </c>
      <c r="I225" s="120">
        <f>I226</f>
        <v>1112</v>
      </c>
      <c r="J225" s="120">
        <f>J226</f>
        <v>1112</v>
      </c>
    </row>
    <row r="226" spans="1:10" s="5" customFormat="1" ht="30">
      <c r="A226" s="52" t="s">
        <v>87</v>
      </c>
      <c r="B226" s="18" t="s">
        <v>57</v>
      </c>
      <c r="C226" s="18" t="s">
        <v>25</v>
      </c>
      <c r="D226" s="18" t="s">
        <v>27</v>
      </c>
      <c r="E226" s="18" t="s">
        <v>260</v>
      </c>
      <c r="F226" s="18" t="s">
        <v>86</v>
      </c>
      <c r="G226" s="68">
        <f t="shared" si="33"/>
        <v>0</v>
      </c>
      <c r="H226" s="120">
        <v>1112</v>
      </c>
      <c r="I226" s="120">
        <v>1112</v>
      </c>
      <c r="J226" s="120">
        <v>1112</v>
      </c>
    </row>
    <row r="227" spans="1:10" s="5" customFormat="1" ht="16.5" customHeight="1">
      <c r="A227" s="33" t="s">
        <v>92</v>
      </c>
      <c r="B227" s="8" t="s">
        <v>57</v>
      </c>
      <c r="C227" s="8" t="s">
        <v>25</v>
      </c>
      <c r="D227" s="8" t="s">
        <v>27</v>
      </c>
      <c r="E227" s="8" t="s">
        <v>140</v>
      </c>
      <c r="F227" s="63"/>
      <c r="G227" s="68">
        <f aca="true" t="shared" si="34" ref="G227:G248">H227-J227</f>
        <v>0</v>
      </c>
      <c r="H227" s="26">
        <f>H230+H228+H233</f>
        <v>3672</v>
      </c>
      <c r="I227" s="26">
        <f>I230+I228+I233</f>
        <v>5809.299999999999</v>
      </c>
      <c r="J227" s="26">
        <f>J230+J228+J233</f>
        <v>3672</v>
      </c>
    </row>
    <row r="228" spans="1:10" s="9" customFormat="1" ht="45">
      <c r="A228" s="49" t="s">
        <v>301</v>
      </c>
      <c r="B228" s="18" t="s">
        <v>57</v>
      </c>
      <c r="C228" s="18" t="s">
        <v>25</v>
      </c>
      <c r="D228" s="18" t="s">
        <v>27</v>
      </c>
      <c r="E228" s="18" t="s">
        <v>200</v>
      </c>
      <c r="F228" s="18"/>
      <c r="G228" s="68">
        <f t="shared" si="34"/>
        <v>0</v>
      </c>
      <c r="H228" s="27">
        <f>H229</f>
        <v>3672</v>
      </c>
      <c r="I228" s="27">
        <f>I229</f>
        <v>2364.6</v>
      </c>
      <c r="J228" s="27">
        <f>J229</f>
        <v>3672</v>
      </c>
    </row>
    <row r="229" spans="1:10" s="9" customFormat="1" ht="30">
      <c r="A229" s="37" t="s">
        <v>240</v>
      </c>
      <c r="B229" s="18" t="s">
        <v>57</v>
      </c>
      <c r="C229" s="18" t="s">
        <v>25</v>
      </c>
      <c r="D229" s="18" t="s">
        <v>27</v>
      </c>
      <c r="E229" s="18" t="s">
        <v>200</v>
      </c>
      <c r="F229" s="18" t="s">
        <v>241</v>
      </c>
      <c r="G229" s="68">
        <f t="shared" si="34"/>
        <v>0</v>
      </c>
      <c r="H229" s="27">
        <v>3672</v>
      </c>
      <c r="I229" s="27">
        <v>2364.6</v>
      </c>
      <c r="J229" s="27">
        <v>3672</v>
      </c>
    </row>
    <row r="230" spans="1:11" s="5" customFormat="1" ht="66.75" customHeight="1" hidden="1">
      <c r="A230" s="45" t="s">
        <v>221</v>
      </c>
      <c r="B230" s="8" t="s">
        <v>57</v>
      </c>
      <c r="C230" s="8" t="s">
        <v>25</v>
      </c>
      <c r="D230" s="8" t="s">
        <v>27</v>
      </c>
      <c r="E230" s="8" t="s">
        <v>220</v>
      </c>
      <c r="F230" s="8"/>
      <c r="G230" s="68">
        <f t="shared" si="34"/>
        <v>0</v>
      </c>
      <c r="H230" s="26">
        <f>H231+H232</f>
        <v>0</v>
      </c>
      <c r="I230" s="26">
        <f>I231+I232</f>
        <v>0</v>
      </c>
      <c r="J230" s="26">
        <f>J231+J232</f>
        <v>0</v>
      </c>
      <c r="K230" s="28"/>
    </row>
    <row r="231" spans="1:10" s="5" customFormat="1" ht="15" hidden="1">
      <c r="A231" s="33" t="s">
        <v>208</v>
      </c>
      <c r="B231" s="8" t="s">
        <v>57</v>
      </c>
      <c r="C231" s="8" t="s">
        <v>25</v>
      </c>
      <c r="D231" s="8" t="s">
        <v>27</v>
      </c>
      <c r="E231" s="8" t="s">
        <v>220</v>
      </c>
      <c r="F231" s="8" t="s">
        <v>93</v>
      </c>
      <c r="G231" s="68">
        <f t="shared" si="34"/>
        <v>0</v>
      </c>
      <c r="H231" s="26"/>
      <c r="I231" s="26"/>
      <c r="J231" s="26"/>
    </row>
    <row r="232" spans="1:10" s="5" customFormat="1" ht="48" customHeight="1" hidden="1">
      <c r="A232" s="37" t="s">
        <v>209</v>
      </c>
      <c r="B232" s="8" t="s">
        <v>57</v>
      </c>
      <c r="C232" s="8" t="s">
        <v>25</v>
      </c>
      <c r="D232" s="8" t="s">
        <v>27</v>
      </c>
      <c r="E232" s="8" t="s">
        <v>220</v>
      </c>
      <c r="F232" s="8" t="s">
        <v>133</v>
      </c>
      <c r="G232" s="68">
        <f t="shared" si="34"/>
        <v>0</v>
      </c>
      <c r="H232" s="26"/>
      <c r="I232" s="92"/>
      <c r="J232" s="26"/>
    </row>
    <row r="233" spans="1:10" s="5" customFormat="1" ht="48" customHeight="1">
      <c r="A233" s="73" t="s">
        <v>394</v>
      </c>
      <c r="B233" s="8" t="s">
        <v>57</v>
      </c>
      <c r="C233" s="8" t="s">
        <v>25</v>
      </c>
      <c r="D233" s="8" t="s">
        <v>23</v>
      </c>
      <c r="E233" s="8" t="s">
        <v>395</v>
      </c>
      <c r="F233" s="64"/>
      <c r="G233" s="68">
        <f t="shared" si="34"/>
        <v>0</v>
      </c>
      <c r="H233" s="26">
        <f>H234</f>
        <v>0</v>
      </c>
      <c r="I233" s="26">
        <f>I234</f>
        <v>3444.7</v>
      </c>
      <c r="J233" s="26">
        <f>J234</f>
        <v>0</v>
      </c>
    </row>
    <row r="234" spans="1:10" s="5" customFormat="1" ht="48" customHeight="1">
      <c r="A234" s="33" t="s">
        <v>87</v>
      </c>
      <c r="B234" s="8" t="s">
        <v>57</v>
      </c>
      <c r="C234" s="8" t="s">
        <v>25</v>
      </c>
      <c r="D234" s="8" t="s">
        <v>23</v>
      </c>
      <c r="E234" s="8" t="s">
        <v>395</v>
      </c>
      <c r="F234" s="64" t="s">
        <v>86</v>
      </c>
      <c r="G234" s="68">
        <f t="shared" si="34"/>
        <v>0</v>
      </c>
      <c r="H234" s="26"/>
      <c r="I234" s="92">
        <v>3444.7</v>
      </c>
      <c r="J234" s="26"/>
    </row>
    <row r="235" spans="1:11" s="9" customFormat="1" ht="14.25">
      <c r="A235" s="50" t="s">
        <v>234</v>
      </c>
      <c r="B235" s="7" t="s">
        <v>57</v>
      </c>
      <c r="C235" s="7" t="s">
        <v>25</v>
      </c>
      <c r="D235" s="7" t="s">
        <v>23</v>
      </c>
      <c r="E235" s="7"/>
      <c r="F235" s="7"/>
      <c r="G235" s="68">
        <f t="shared" si="34"/>
        <v>0</v>
      </c>
      <c r="H235" s="25">
        <f>H236+H239+H244+H249</f>
        <v>11108.8</v>
      </c>
      <c r="I235" s="25">
        <f>I236+I239+I244+I249</f>
        <v>11308.8</v>
      </c>
      <c r="J235" s="25">
        <f>J236+J239+J244+J249</f>
        <v>11108.8</v>
      </c>
      <c r="K235" s="29"/>
    </row>
    <row r="236" spans="1:10" s="5" customFormat="1" ht="94.5">
      <c r="A236" s="129" t="s">
        <v>322</v>
      </c>
      <c r="B236" s="8" t="s">
        <v>57</v>
      </c>
      <c r="C236" s="8" t="s">
        <v>25</v>
      </c>
      <c r="D236" s="8" t="s">
        <v>23</v>
      </c>
      <c r="E236" s="8" t="s">
        <v>170</v>
      </c>
      <c r="F236" s="8"/>
      <c r="G236" s="68">
        <f t="shared" si="34"/>
        <v>0</v>
      </c>
      <c r="H236" s="26">
        <f aca="true" t="shared" si="35" ref="H236:J237">H237</f>
        <v>4700</v>
      </c>
      <c r="I236" s="26">
        <f t="shared" si="35"/>
        <v>4800</v>
      </c>
      <c r="J236" s="26">
        <f t="shared" si="35"/>
        <v>4700</v>
      </c>
    </row>
    <row r="237" spans="1:10" s="5" customFormat="1" ht="15">
      <c r="A237" s="49" t="s">
        <v>124</v>
      </c>
      <c r="B237" s="8" t="s">
        <v>57</v>
      </c>
      <c r="C237" s="8" t="s">
        <v>25</v>
      </c>
      <c r="D237" s="8" t="s">
        <v>23</v>
      </c>
      <c r="E237" s="8" t="s">
        <v>171</v>
      </c>
      <c r="F237" s="8"/>
      <c r="G237" s="68">
        <f t="shared" si="34"/>
        <v>0</v>
      </c>
      <c r="H237" s="26">
        <f t="shared" si="35"/>
        <v>4700</v>
      </c>
      <c r="I237" s="26">
        <f t="shared" si="35"/>
        <v>4800</v>
      </c>
      <c r="J237" s="26">
        <f t="shared" si="35"/>
        <v>4700</v>
      </c>
    </row>
    <row r="238" spans="1:10" s="5" customFormat="1" ht="58.5" customHeight="1">
      <c r="A238" s="71" t="s">
        <v>94</v>
      </c>
      <c r="B238" s="8" t="s">
        <v>57</v>
      </c>
      <c r="C238" s="8" t="s">
        <v>25</v>
      </c>
      <c r="D238" s="8" t="s">
        <v>23</v>
      </c>
      <c r="E238" s="8" t="s">
        <v>171</v>
      </c>
      <c r="F238" s="8" t="s">
        <v>70</v>
      </c>
      <c r="G238" s="68">
        <f t="shared" si="34"/>
        <v>0</v>
      </c>
      <c r="H238" s="26">
        <v>4700</v>
      </c>
      <c r="I238" s="26">
        <v>4800</v>
      </c>
      <c r="J238" s="27">
        <v>4700</v>
      </c>
    </row>
    <row r="239" spans="1:10" s="16" customFormat="1" ht="44.25" customHeight="1">
      <c r="A239" s="138" t="s">
        <v>326</v>
      </c>
      <c r="B239" s="8" t="s">
        <v>57</v>
      </c>
      <c r="C239" s="8" t="s">
        <v>25</v>
      </c>
      <c r="D239" s="8" t="s">
        <v>23</v>
      </c>
      <c r="E239" s="8" t="s">
        <v>192</v>
      </c>
      <c r="F239" s="20"/>
      <c r="G239" s="68">
        <f t="shared" si="34"/>
        <v>0</v>
      </c>
      <c r="H239" s="27">
        <f>H240</f>
        <v>105.6</v>
      </c>
      <c r="I239" s="27">
        <f>I240</f>
        <v>105.6</v>
      </c>
      <c r="J239" s="27">
        <f>J240</f>
        <v>105.6</v>
      </c>
    </row>
    <row r="240" spans="1:10" s="16" customFormat="1" ht="30">
      <c r="A240" s="154" t="s">
        <v>302</v>
      </c>
      <c r="B240" s="155" t="s">
        <v>57</v>
      </c>
      <c r="C240" s="155" t="s">
        <v>25</v>
      </c>
      <c r="D240" s="155" t="s">
        <v>23</v>
      </c>
      <c r="E240" s="155" t="s">
        <v>349</v>
      </c>
      <c r="F240" s="63"/>
      <c r="G240" s="68">
        <f t="shared" si="34"/>
        <v>0</v>
      </c>
      <c r="H240" s="27">
        <f>H243+H241+H242</f>
        <v>105.6</v>
      </c>
      <c r="I240" s="27">
        <f>I243+I241+I242</f>
        <v>105.6</v>
      </c>
      <c r="J240" s="27">
        <f>J243+J241+J242</f>
        <v>105.6</v>
      </c>
    </row>
    <row r="241" spans="1:10" s="16" customFormat="1" ht="15" hidden="1">
      <c r="A241" s="37" t="s">
        <v>208</v>
      </c>
      <c r="B241" s="155" t="s">
        <v>57</v>
      </c>
      <c r="C241" s="155" t="s">
        <v>25</v>
      </c>
      <c r="D241" s="155" t="s">
        <v>23</v>
      </c>
      <c r="E241" s="155" t="s">
        <v>349</v>
      </c>
      <c r="F241" s="63" t="s">
        <v>93</v>
      </c>
      <c r="G241" s="68">
        <f t="shared" si="34"/>
        <v>0</v>
      </c>
      <c r="H241" s="27"/>
      <c r="I241" s="27"/>
      <c r="J241" s="27"/>
    </row>
    <row r="242" spans="1:10" s="16" customFormat="1" ht="48" customHeight="1" hidden="1">
      <c r="A242" s="37" t="s">
        <v>209</v>
      </c>
      <c r="B242" s="155" t="s">
        <v>57</v>
      </c>
      <c r="C242" s="155" t="s">
        <v>25</v>
      </c>
      <c r="D242" s="155" t="s">
        <v>23</v>
      </c>
      <c r="E242" s="155" t="s">
        <v>349</v>
      </c>
      <c r="F242" s="63" t="s">
        <v>133</v>
      </c>
      <c r="G242" s="68">
        <f t="shared" si="34"/>
        <v>0</v>
      </c>
      <c r="H242" s="27"/>
      <c r="I242" s="27"/>
      <c r="J242" s="27"/>
    </row>
    <row r="243" spans="1:10" s="16" customFormat="1" ht="30">
      <c r="A243" s="156" t="s">
        <v>87</v>
      </c>
      <c r="B243" s="155" t="s">
        <v>57</v>
      </c>
      <c r="C243" s="155" t="s">
        <v>25</v>
      </c>
      <c r="D243" s="155" t="s">
        <v>23</v>
      </c>
      <c r="E243" s="155" t="s">
        <v>349</v>
      </c>
      <c r="F243" s="63" t="s">
        <v>86</v>
      </c>
      <c r="G243" s="68">
        <f t="shared" si="34"/>
        <v>0</v>
      </c>
      <c r="H243" s="27">
        <v>105.6</v>
      </c>
      <c r="I243" s="27">
        <v>105.6</v>
      </c>
      <c r="J243" s="27">
        <v>105.6</v>
      </c>
    </row>
    <row r="244" spans="1:10" s="16" customFormat="1" ht="36.75" customHeight="1">
      <c r="A244" s="138" t="s">
        <v>327</v>
      </c>
      <c r="B244" s="8" t="s">
        <v>57</v>
      </c>
      <c r="C244" s="8" t="s">
        <v>25</v>
      </c>
      <c r="D244" s="8" t="s">
        <v>23</v>
      </c>
      <c r="E244" s="8" t="s">
        <v>195</v>
      </c>
      <c r="F244" s="20"/>
      <c r="G244" s="68">
        <f t="shared" si="34"/>
        <v>0</v>
      </c>
      <c r="H244" s="27">
        <f>H245</f>
        <v>603.2</v>
      </c>
      <c r="I244" s="27">
        <f>I245</f>
        <v>603.2</v>
      </c>
      <c r="J244" s="27">
        <f>J245</f>
        <v>603.2</v>
      </c>
    </row>
    <row r="245" spans="1:10" s="16" customFormat="1" ht="30">
      <c r="A245" s="154" t="s">
        <v>302</v>
      </c>
      <c r="B245" s="155" t="s">
        <v>57</v>
      </c>
      <c r="C245" s="155" t="s">
        <v>25</v>
      </c>
      <c r="D245" s="155" t="s">
        <v>23</v>
      </c>
      <c r="E245" s="155" t="s">
        <v>337</v>
      </c>
      <c r="F245" s="63"/>
      <c r="G245" s="68">
        <f t="shared" si="34"/>
        <v>0</v>
      </c>
      <c r="H245" s="27">
        <f>H248+H246+H247</f>
        <v>603.2</v>
      </c>
      <c r="I245" s="27">
        <f>I248+I246+I247</f>
        <v>603.2</v>
      </c>
      <c r="J245" s="27">
        <f>J248+J246+J247</f>
        <v>603.2</v>
      </c>
    </row>
    <row r="246" spans="1:10" s="16" customFormat="1" ht="15" hidden="1">
      <c r="A246" s="37" t="s">
        <v>208</v>
      </c>
      <c r="B246" s="155" t="s">
        <v>57</v>
      </c>
      <c r="C246" s="155" t="s">
        <v>25</v>
      </c>
      <c r="D246" s="155" t="s">
        <v>23</v>
      </c>
      <c r="E246" s="155" t="s">
        <v>337</v>
      </c>
      <c r="F246" s="63" t="s">
        <v>93</v>
      </c>
      <c r="G246" s="68">
        <f t="shared" si="34"/>
        <v>0</v>
      </c>
      <c r="H246" s="27"/>
      <c r="I246" s="27"/>
      <c r="J246" s="27"/>
    </row>
    <row r="247" spans="1:10" s="16" customFormat="1" ht="46.5" customHeight="1" hidden="1">
      <c r="A247" s="37" t="s">
        <v>209</v>
      </c>
      <c r="B247" s="155" t="s">
        <v>57</v>
      </c>
      <c r="C247" s="155" t="s">
        <v>25</v>
      </c>
      <c r="D247" s="155" t="s">
        <v>23</v>
      </c>
      <c r="E247" s="155" t="s">
        <v>337</v>
      </c>
      <c r="F247" s="63" t="s">
        <v>133</v>
      </c>
      <c r="G247" s="68">
        <f t="shared" si="34"/>
        <v>0</v>
      </c>
      <c r="H247" s="27"/>
      <c r="I247" s="27"/>
      <c r="J247" s="27"/>
    </row>
    <row r="248" spans="1:10" s="16" customFormat="1" ht="30">
      <c r="A248" s="156" t="s">
        <v>87</v>
      </c>
      <c r="B248" s="155" t="s">
        <v>57</v>
      </c>
      <c r="C248" s="155" t="s">
        <v>25</v>
      </c>
      <c r="D248" s="155" t="s">
        <v>23</v>
      </c>
      <c r="E248" s="155" t="s">
        <v>337</v>
      </c>
      <c r="F248" s="63" t="s">
        <v>86</v>
      </c>
      <c r="G248" s="68">
        <f t="shared" si="34"/>
        <v>0</v>
      </c>
      <c r="H248" s="27">
        <v>603.2</v>
      </c>
      <c r="I248" s="27">
        <v>603.2</v>
      </c>
      <c r="J248" s="27">
        <v>603.2</v>
      </c>
    </row>
    <row r="249" spans="1:10" s="5" customFormat="1" ht="47.25">
      <c r="A249" s="128" t="s">
        <v>329</v>
      </c>
      <c r="B249" s="8" t="s">
        <v>57</v>
      </c>
      <c r="C249" s="8" t="s">
        <v>25</v>
      </c>
      <c r="D249" s="8" t="s">
        <v>23</v>
      </c>
      <c r="E249" s="8" t="s">
        <v>198</v>
      </c>
      <c r="F249" s="8"/>
      <c r="G249" s="68">
        <f aca="true" t="shared" si="36" ref="G249:G264">H249-J249</f>
        <v>0</v>
      </c>
      <c r="H249" s="26">
        <f>H250+H258</f>
        <v>5700</v>
      </c>
      <c r="I249" s="26">
        <f>I250+I258</f>
        <v>5800</v>
      </c>
      <c r="J249" s="26">
        <f>J250+J258</f>
        <v>5700</v>
      </c>
    </row>
    <row r="250" spans="1:10" s="5" customFormat="1" ht="30">
      <c r="A250" s="52" t="s">
        <v>235</v>
      </c>
      <c r="B250" s="8" t="s">
        <v>57</v>
      </c>
      <c r="C250" s="8" t="s">
        <v>25</v>
      </c>
      <c r="D250" s="8" t="s">
        <v>23</v>
      </c>
      <c r="E250" s="8" t="s">
        <v>199</v>
      </c>
      <c r="F250" s="63"/>
      <c r="G250" s="68">
        <f t="shared" si="36"/>
        <v>0</v>
      </c>
      <c r="H250" s="26">
        <f>H251+H252+H255+H256+H257+H254+H253</f>
        <v>5700</v>
      </c>
      <c r="I250" s="26">
        <f>I251+I252+I255+I256+I257+I254+I253</f>
        <v>5800</v>
      </c>
      <c r="J250" s="26">
        <f>J251+J252+J255+J256+J257+J254+J253</f>
        <v>5700</v>
      </c>
    </row>
    <row r="251" spans="1:10" s="5" customFormat="1" ht="15">
      <c r="A251" s="33" t="s">
        <v>208</v>
      </c>
      <c r="B251" s="8" t="s">
        <v>57</v>
      </c>
      <c r="C251" s="8" t="s">
        <v>25</v>
      </c>
      <c r="D251" s="8" t="s">
        <v>23</v>
      </c>
      <c r="E251" s="8" t="s">
        <v>199</v>
      </c>
      <c r="F251" s="8" t="s">
        <v>93</v>
      </c>
      <c r="G251" s="68">
        <f t="shared" si="36"/>
        <v>0</v>
      </c>
      <c r="H251" s="120">
        <v>3800</v>
      </c>
      <c r="I251" s="120">
        <v>3800</v>
      </c>
      <c r="J251" s="120">
        <v>3800</v>
      </c>
    </row>
    <row r="252" spans="1:10" s="5" customFormat="1" ht="30" hidden="1">
      <c r="A252" s="33" t="s">
        <v>104</v>
      </c>
      <c r="B252" s="8" t="s">
        <v>57</v>
      </c>
      <c r="C252" s="8" t="s">
        <v>25</v>
      </c>
      <c r="D252" s="8" t="s">
        <v>23</v>
      </c>
      <c r="E252" s="8" t="s">
        <v>199</v>
      </c>
      <c r="F252" s="8" t="s">
        <v>103</v>
      </c>
      <c r="G252" s="68">
        <f t="shared" si="36"/>
        <v>0</v>
      </c>
      <c r="H252" s="120"/>
      <c r="I252" s="120"/>
      <c r="J252" s="120"/>
    </row>
    <row r="253" spans="1:10" s="5" customFormat="1" ht="45" hidden="1">
      <c r="A253" s="33" t="s">
        <v>233</v>
      </c>
      <c r="B253" s="8" t="s">
        <v>60</v>
      </c>
      <c r="C253" s="8" t="s">
        <v>25</v>
      </c>
      <c r="D253" s="8" t="s">
        <v>23</v>
      </c>
      <c r="E253" s="8" t="s">
        <v>199</v>
      </c>
      <c r="F253" s="8" t="s">
        <v>232</v>
      </c>
      <c r="G253" s="68">
        <f t="shared" si="36"/>
        <v>0</v>
      </c>
      <c r="H253" s="120"/>
      <c r="I253" s="120"/>
      <c r="J253" s="120"/>
    </row>
    <row r="254" spans="1:10" s="5" customFormat="1" ht="42.75" customHeight="1">
      <c r="A254" s="37" t="s">
        <v>209</v>
      </c>
      <c r="B254" s="8" t="s">
        <v>57</v>
      </c>
      <c r="C254" s="8" t="s">
        <v>25</v>
      </c>
      <c r="D254" s="8" t="s">
        <v>23</v>
      </c>
      <c r="E254" s="8" t="s">
        <v>199</v>
      </c>
      <c r="F254" s="8" t="s">
        <v>133</v>
      </c>
      <c r="G254" s="68">
        <f t="shared" si="36"/>
        <v>0</v>
      </c>
      <c r="H254" s="120">
        <v>1100</v>
      </c>
      <c r="I254" s="120">
        <v>1100</v>
      </c>
      <c r="J254" s="120">
        <v>1100</v>
      </c>
    </row>
    <row r="255" spans="1:10" s="5" customFormat="1" ht="30">
      <c r="A255" s="33" t="s">
        <v>87</v>
      </c>
      <c r="B255" s="8" t="s">
        <v>57</v>
      </c>
      <c r="C255" s="8" t="s">
        <v>25</v>
      </c>
      <c r="D255" s="8" t="s">
        <v>23</v>
      </c>
      <c r="E255" s="8" t="s">
        <v>199</v>
      </c>
      <c r="F255" s="63" t="s">
        <v>86</v>
      </c>
      <c r="G255" s="68">
        <f t="shared" si="36"/>
        <v>0</v>
      </c>
      <c r="H255" s="120">
        <v>800</v>
      </c>
      <c r="I255" s="120">
        <v>900</v>
      </c>
      <c r="J255" s="120">
        <v>800</v>
      </c>
    </row>
    <row r="256" spans="1:10" s="5" customFormat="1" ht="20.25" customHeight="1">
      <c r="A256" s="73" t="s">
        <v>108</v>
      </c>
      <c r="B256" s="8" t="s">
        <v>57</v>
      </c>
      <c r="C256" s="8" t="s">
        <v>25</v>
      </c>
      <c r="D256" s="8" t="s">
        <v>23</v>
      </c>
      <c r="E256" s="8" t="s">
        <v>199</v>
      </c>
      <c r="F256" s="63" t="s">
        <v>106</v>
      </c>
      <c r="G256" s="68">
        <f t="shared" si="36"/>
        <v>0</v>
      </c>
      <c r="H256" s="26"/>
      <c r="I256" s="120"/>
      <c r="J256" s="26"/>
    </row>
    <row r="257" spans="1:10" s="5" customFormat="1" ht="15" hidden="1">
      <c r="A257" s="73" t="s">
        <v>109</v>
      </c>
      <c r="B257" s="8" t="s">
        <v>57</v>
      </c>
      <c r="C257" s="8" t="s">
        <v>25</v>
      </c>
      <c r="D257" s="8" t="s">
        <v>23</v>
      </c>
      <c r="E257" s="8" t="s">
        <v>199</v>
      </c>
      <c r="F257" s="63" t="s">
        <v>107</v>
      </c>
      <c r="G257" s="68">
        <f t="shared" si="36"/>
        <v>0</v>
      </c>
      <c r="H257" s="26"/>
      <c r="I257" s="26"/>
      <c r="J257" s="26"/>
    </row>
    <row r="258" spans="1:10" s="5" customFormat="1" ht="15" hidden="1">
      <c r="A258" s="72" t="s">
        <v>92</v>
      </c>
      <c r="B258" s="8" t="s">
        <v>57</v>
      </c>
      <c r="C258" s="8" t="s">
        <v>25</v>
      </c>
      <c r="D258" s="8" t="s">
        <v>23</v>
      </c>
      <c r="E258" s="8" t="s">
        <v>140</v>
      </c>
      <c r="F258" s="64"/>
      <c r="G258" s="68">
        <f t="shared" si="36"/>
        <v>0</v>
      </c>
      <c r="H258" s="26">
        <f aca="true" t="shared" si="37" ref="H258:J259">H259</f>
        <v>0</v>
      </c>
      <c r="I258" s="26">
        <f t="shared" si="37"/>
        <v>0</v>
      </c>
      <c r="J258" s="26">
        <f t="shared" si="37"/>
        <v>0</v>
      </c>
    </row>
    <row r="259" spans="1:10" s="5" customFormat="1" ht="45" hidden="1">
      <c r="A259" s="73" t="s">
        <v>394</v>
      </c>
      <c r="B259" s="8" t="s">
        <v>57</v>
      </c>
      <c r="C259" s="8" t="s">
        <v>25</v>
      </c>
      <c r="D259" s="8" t="s">
        <v>23</v>
      </c>
      <c r="E259" s="8" t="s">
        <v>395</v>
      </c>
      <c r="F259" s="64"/>
      <c r="G259" s="68">
        <f t="shared" si="36"/>
        <v>0</v>
      </c>
      <c r="H259" s="26">
        <f t="shared" si="37"/>
        <v>0</v>
      </c>
      <c r="I259" s="26">
        <f t="shared" si="37"/>
        <v>0</v>
      </c>
      <c r="J259" s="26">
        <f t="shared" si="37"/>
        <v>0</v>
      </c>
    </row>
    <row r="260" spans="1:10" s="5" customFormat="1" ht="30" hidden="1">
      <c r="A260" s="33" t="s">
        <v>87</v>
      </c>
      <c r="B260" s="8" t="s">
        <v>57</v>
      </c>
      <c r="C260" s="8" t="s">
        <v>25</v>
      </c>
      <c r="D260" s="8" t="s">
        <v>23</v>
      </c>
      <c r="E260" s="8" t="s">
        <v>395</v>
      </c>
      <c r="F260" s="64" t="s">
        <v>86</v>
      </c>
      <c r="G260" s="68">
        <f t="shared" si="36"/>
        <v>0</v>
      </c>
      <c r="H260" s="26"/>
      <c r="I260" s="26"/>
      <c r="J260" s="26"/>
    </row>
    <row r="261" spans="1:10" s="5" customFormat="1" ht="28.5" hidden="1">
      <c r="A261" s="126" t="s">
        <v>254</v>
      </c>
      <c r="B261" s="20" t="s">
        <v>57</v>
      </c>
      <c r="C261" s="20" t="s">
        <v>25</v>
      </c>
      <c r="D261" s="20" t="s">
        <v>43</v>
      </c>
      <c r="E261" s="8"/>
      <c r="F261" s="64"/>
      <c r="G261" s="68">
        <f t="shared" si="36"/>
        <v>0</v>
      </c>
      <c r="H261" s="26">
        <f aca="true" t="shared" si="38" ref="H261:J263">H262</f>
        <v>0</v>
      </c>
      <c r="I261" s="26">
        <f t="shared" si="38"/>
        <v>0</v>
      </c>
      <c r="J261" s="26">
        <f t="shared" si="38"/>
        <v>0</v>
      </c>
    </row>
    <row r="262" spans="1:10" s="5" customFormat="1" ht="42.75" hidden="1">
      <c r="A262" s="139" t="s">
        <v>330</v>
      </c>
      <c r="B262" s="18" t="s">
        <v>57</v>
      </c>
      <c r="C262" s="8" t="s">
        <v>25</v>
      </c>
      <c r="D262" s="8" t="s">
        <v>43</v>
      </c>
      <c r="E262" s="18" t="s">
        <v>174</v>
      </c>
      <c r="F262" s="14"/>
      <c r="G262" s="68">
        <f t="shared" si="36"/>
        <v>0</v>
      </c>
      <c r="H262" s="26">
        <f t="shared" si="38"/>
        <v>0</v>
      </c>
      <c r="I262" s="26">
        <f t="shared" si="38"/>
        <v>0</v>
      </c>
      <c r="J262" s="26">
        <f t="shared" si="38"/>
        <v>0</v>
      </c>
    </row>
    <row r="263" spans="1:10" s="5" customFormat="1" ht="30" hidden="1">
      <c r="A263" s="37" t="s">
        <v>235</v>
      </c>
      <c r="B263" s="18" t="s">
        <v>57</v>
      </c>
      <c r="C263" s="8" t="s">
        <v>25</v>
      </c>
      <c r="D263" s="8" t="s">
        <v>43</v>
      </c>
      <c r="E263" s="18" t="s">
        <v>175</v>
      </c>
      <c r="F263" s="14"/>
      <c r="G263" s="68">
        <f t="shared" si="36"/>
        <v>0</v>
      </c>
      <c r="H263" s="26">
        <f t="shared" si="38"/>
        <v>0</v>
      </c>
      <c r="I263" s="26">
        <f t="shared" si="38"/>
        <v>0</v>
      </c>
      <c r="J263" s="26">
        <f t="shared" si="38"/>
        <v>0</v>
      </c>
    </row>
    <row r="264" spans="1:10" s="5" customFormat="1" ht="30" hidden="1">
      <c r="A264" s="37" t="s">
        <v>87</v>
      </c>
      <c r="B264" s="18" t="s">
        <v>57</v>
      </c>
      <c r="C264" s="8" t="s">
        <v>25</v>
      </c>
      <c r="D264" s="8" t="s">
        <v>43</v>
      </c>
      <c r="E264" s="18" t="s">
        <v>175</v>
      </c>
      <c r="F264" s="14" t="s">
        <v>86</v>
      </c>
      <c r="G264" s="68">
        <f t="shared" si="36"/>
        <v>0</v>
      </c>
      <c r="H264" s="26"/>
      <c r="I264" s="26"/>
      <c r="J264" s="26"/>
    </row>
    <row r="265" spans="1:10" s="9" customFormat="1" ht="16.5" customHeight="1">
      <c r="A265" s="124" t="s">
        <v>29</v>
      </c>
      <c r="B265" s="7" t="s">
        <v>57</v>
      </c>
      <c r="C265" s="7" t="s">
        <v>25</v>
      </c>
      <c r="D265" s="7" t="s">
        <v>25</v>
      </c>
      <c r="E265" s="7"/>
      <c r="F265" s="7"/>
      <c r="G265" s="68">
        <f aca="true" t="shared" si="39" ref="G265:G270">H265-J265</f>
        <v>0</v>
      </c>
      <c r="H265" s="25">
        <f>H266</f>
        <v>987.6</v>
      </c>
      <c r="I265" s="25">
        <f>I266</f>
        <v>987.6</v>
      </c>
      <c r="J265" s="25">
        <f>J266</f>
        <v>987.6</v>
      </c>
    </row>
    <row r="266" spans="1:10" s="9" customFormat="1" ht="47.25">
      <c r="A266" s="130" t="s">
        <v>331</v>
      </c>
      <c r="B266" s="18" t="s">
        <v>57</v>
      </c>
      <c r="C266" s="18" t="s">
        <v>25</v>
      </c>
      <c r="D266" s="23" t="s">
        <v>25</v>
      </c>
      <c r="E266" s="14" t="s">
        <v>142</v>
      </c>
      <c r="F266" s="14"/>
      <c r="G266" s="68">
        <f t="shared" si="39"/>
        <v>0</v>
      </c>
      <c r="H266" s="27">
        <f>H267+H269</f>
        <v>987.6</v>
      </c>
      <c r="I266" s="27">
        <f>I267+I269</f>
        <v>987.6</v>
      </c>
      <c r="J266" s="27">
        <f>J267+J269</f>
        <v>987.6</v>
      </c>
    </row>
    <row r="267" spans="1:10" s="9" customFormat="1" ht="75">
      <c r="A267" s="49" t="s">
        <v>125</v>
      </c>
      <c r="B267" s="18" t="s">
        <v>57</v>
      </c>
      <c r="C267" s="18" t="s">
        <v>25</v>
      </c>
      <c r="D267" s="23" t="s">
        <v>25</v>
      </c>
      <c r="E267" s="14" t="s">
        <v>173</v>
      </c>
      <c r="F267" s="14"/>
      <c r="G267" s="68">
        <f t="shared" si="39"/>
        <v>0</v>
      </c>
      <c r="H267" s="27">
        <f>H268</f>
        <v>50</v>
      </c>
      <c r="I267" s="27">
        <f>I268</f>
        <v>50</v>
      </c>
      <c r="J267" s="27">
        <f>J268</f>
        <v>50</v>
      </c>
    </row>
    <row r="268" spans="1:10" s="9" customFormat="1" ht="30">
      <c r="A268" s="33" t="s">
        <v>87</v>
      </c>
      <c r="B268" s="18" t="s">
        <v>57</v>
      </c>
      <c r="C268" s="18" t="s">
        <v>25</v>
      </c>
      <c r="D268" s="23" t="s">
        <v>25</v>
      </c>
      <c r="E268" s="14" t="s">
        <v>173</v>
      </c>
      <c r="F268" s="14" t="s">
        <v>86</v>
      </c>
      <c r="G268" s="68">
        <f t="shared" si="39"/>
        <v>0</v>
      </c>
      <c r="H268" s="27">
        <v>50</v>
      </c>
      <c r="I268" s="27">
        <v>50</v>
      </c>
      <c r="J268" s="27">
        <v>50</v>
      </c>
    </row>
    <row r="269" spans="1:10" s="9" customFormat="1" ht="48.75" customHeight="1">
      <c r="A269" s="49" t="s">
        <v>304</v>
      </c>
      <c r="B269" s="18" t="s">
        <v>57</v>
      </c>
      <c r="C269" s="18" t="s">
        <v>25</v>
      </c>
      <c r="D269" s="18" t="s">
        <v>25</v>
      </c>
      <c r="E269" s="18" t="s">
        <v>336</v>
      </c>
      <c r="F269" s="18"/>
      <c r="G269" s="68">
        <f t="shared" si="39"/>
        <v>0</v>
      </c>
      <c r="H269" s="27">
        <f>H270</f>
        <v>937.6</v>
      </c>
      <c r="I269" s="27">
        <f>I270</f>
        <v>937.6</v>
      </c>
      <c r="J269" s="27">
        <f>J270</f>
        <v>937.6</v>
      </c>
    </row>
    <row r="270" spans="1:10" s="9" customFormat="1" ht="30">
      <c r="A270" s="33" t="s">
        <v>87</v>
      </c>
      <c r="B270" s="18" t="s">
        <v>57</v>
      </c>
      <c r="C270" s="18" t="s">
        <v>25</v>
      </c>
      <c r="D270" s="18" t="s">
        <v>25</v>
      </c>
      <c r="E270" s="18" t="s">
        <v>336</v>
      </c>
      <c r="F270" s="18" t="s">
        <v>86</v>
      </c>
      <c r="G270" s="68">
        <f t="shared" si="39"/>
        <v>0</v>
      </c>
      <c r="H270" s="27">
        <v>937.6</v>
      </c>
      <c r="I270" s="27">
        <v>937.6</v>
      </c>
      <c r="J270" s="27">
        <v>937.6</v>
      </c>
    </row>
    <row r="271" spans="1:10" s="9" customFormat="1" ht="15.75" customHeight="1">
      <c r="A271" s="124" t="s">
        <v>67</v>
      </c>
      <c r="B271" s="7" t="s">
        <v>57</v>
      </c>
      <c r="C271" s="7" t="s">
        <v>31</v>
      </c>
      <c r="D271" s="11"/>
      <c r="E271" s="11"/>
      <c r="F271" s="11"/>
      <c r="G271" s="68">
        <f aca="true" t="shared" si="40" ref="G271:G315">H271-J271</f>
        <v>0</v>
      </c>
      <c r="H271" s="25">
        <f>H272</f>
        <v>7060</v>
      </c>
      <c r="I271" s="25">
        <f>I272</f>
        <v>7196</v>
      </c>
      <c r="J271" s="25">
        <f>J272</f>
        <v>7060</v>
      </c>
    </row>
    <row r="272" spans="1:10" s="9" customFormat="1" ht="14.25">
      <c r="A272" s="124" t="s">
        <v>32</v>
      </c>
      <c r="B272" s="7" t="s">
        <v>57</v>
      </c>
      <c r="C272" s="7" t="s">
        <v>31</v>
      </c>
      <c r="D272" s="7" t="s">
        <v>22</v>
      </c>
      <c r="E272" s="7"/>
      <c r="F272" s="7"/>
      <c r="G272" s="68">
        <f t="shared" si="40"/>
        <v>0</v>
      </c>
      <c r="H272" s="25">
        <f>H284+H292+H295+H302+H273</f>
        <v>7060</v>
      </c>
      <c r="I272" s="25">
        <f>I284+I292+I295+I302+I273</f>
        <v>7196</v>
      </c>
      <c r="J272" s="25">
        <f>J284+J292+J295+J302+J273</f>
        <v>7060</v>
      </c>
    </row>
    <row r="273" spans="1:10" s="9" customFormat="1" ht="45" customHeight="1">
      <c r="A273" s="114" t="s">
        <v>316</v>
      </c>
      <c r="B273" s="18" t="s">
        <v>57</v>
      </c>
      <c r="C273" s="18" t="s">
        <v>31</v>
      </c>
      <c r="D273" s="18" t="s">
        <v>22</v>
      </c>
      <c r="E273" s="18" t="s">
        <v>249</v>
      </c>
      <c r="F273" s="18"/>
      <c r="G273" s="68">
        <f t="shared" si="40"/>
        <v>0</v>
      </c>
      <c r="H273" s="27">
        <f>H274+H280</f>
        <v>120</v>
      </c>
      <c r="I273" s="27">
        <f>I274+I280</f>
        <v>136</v>
      </c>
      <c r="J273" s="27">
        <f>J274+J280</f>
        <v>120</v>
      </c>
    </row>
    <row r="274" spans="1:10" s="9" customFormat="1" ht="45">
      <c r="A274" s="158" t="s">
        <v>247</v>
      </c>
      <c r="B274" s="18" t="s">
        <v>57</v>
      </c>
      <c r="C274" s="18" t="s">
        <v>31</v>
      </c>
      <c r="D274" s="18" t="s">
        <v>22</v>
      </c>
      <c r="E274" s="18" t="s">
        <v>250</v>
      </c>
      <c r="F274" s="18"/>
      <c r="G274" s="68">
        <f t="shared" si="40"/>
        <v>0</v>
      </c>
      <c r="H274" s="27">
        <f>H275</f>
        <v>100</v>
      </c>
      <c r="I274" s="27">
        <f>I275</f>
        <v>115</v>
      </c>
      <c r="J274" s="27">
        <f>J275</f>
        <v>100</v>
      </c>
    </row>
    <row r="275" spans="1:10" s="9" customFormat="1" ht="30">
      <c r="A275" s="159" t="s">
        <v>248</v>
      </c>
      <c r="B275" s="18" t="s">
        <v>57</v>
      </c>
      <c r="C275" s="18" t="s">
        <v>31</v>
      </c>
      <c r="D275" s="18" t="s">
        <v>22</v>
      </c>
      <c r="E275" s="18" t="s">
        <v>251</v>
      </c>
      <c r="F275" s="18"/>
      <c r="G275" s="68">
        <f t="shared" si="40"/>
        <v>0</v>
      </c>
      <c r="H275" s="27">
        <f>H276+H278</f>
        <v>100</v>
      </c>
      <c r="I275" s="27">
        <f>I276+I278</f>
        <v>115</v>
      </c>
      <c r="J275" s="27">
        <f>J276+J278</f>
        <v>100</v>
      </c>
    </row>
    <row r="276" spans="1:10" s="9" customFormat="1" ht="30">
      <c r="A276" s="159" t="s">
        <v>387</v>
      </c>
      <c r="B276" s="18" t="s">
        <v>57</v>
      </c>
      <c r="C276" s="18" t="s">
        <v>31</v>
      </c>
      <c r="D276" s="18" t="s">
        <v>22</v>
      </c>
      <c r="E276" s="18" t="s">
        <v>388</v>
      </c>
      <c r="F276" s="18"/>
      <c r="G276" s="68">
        <f t="shared" si="40"/>
        <v>0</v>
      </c>
      <c r="H276" s="27">
        <f>H277</f>
        <v>20</v>
      </c>
      <c r="I276" s="27">
        <f>I277</f>
        <v>25</v>
      </c>
      <c r="J276" s="27">
        <f>J277</f>
        <v>20</v>
      </c>
    </row>
    <row r="277" spans="1:10" s="9" customFormat="1" ht="30">
      <c r="A277" s="37" t="s">
        <v>87</v>
      </c>
      <c r="B277" s="18" t="s">
        <v>57</v>
      </c>
      <c r="C277" s="18" t="s">
        <v>31</v>
      </c>
      <c r="D277" s="18" t="s">
        <v>22</v>
      </c>
      <c r="E277" s="18" t="s">
        <v>388</v>
      </c>
      <c r="F277" s="18" t="s">
        <v>86</v>
      </c>
      <c r="G277" s="68">
        <f t="shared" si="40"/>
        <v>0</v>
      </c>
      <c r="H277" s="27">
        <v>20</v>
      </c>
      <c r="I277" s="27">
        <v>25</v>
      </c>
      <c r="J277" s="27">
        <v>20</v>
      </c>
    </row>
    <row r="278" spans="1:10" s="9" customFormat="1" ht="30">
      <c r="A278" s="159" t="s">
        <v>366</v>
      </c>
      <c r="B278" s="18" t="s">
        <v>57</v>
      </c>
      <c r="C278" s="18" t="s">
        <v>31</v>
      </c>
      <c r="D278" s="18" t="s">
        <v>22</v>
      </c>
      <c r="E278" s="18" t="s">
        <v>365</v>
      </c>
      <c r="F278" s="18"/>
      <c r="G278" s="68">
        <f t="shared" si="40"/>
        <v>0</v>
      </c>
      <c r="H278" s="27">
        <f>H279</f>
        <v>80</v>
      </c>
      <c r="I278" s="27">
        <f>I279</f>
        <v>90</v>
      </c>
      <c r="J278" s="27">
        <f>J279</f>
        <v>80</v>
      </c>
    </row>
    <row r="279" spans="1:10" s="9" customFormat="1" ht="15">
      <c r="A279" s="71" t="s">
        <v>73</v>
      </c>
      <c r="B279" s="18" t="s">
        <v>57</v>
      </c>
      <c r="C279" s="18" t="s">
        <v>31</v>
      </c>
      <c r="D279" s="18" t="s">
        <v>22</v>
      </c>
      <c r="E279" s="18" t="s">
        <v>365</v>
      </c>
      <c r="F279" s="18" t="s">
        <v>72</v>
      </c>
      <c r="G279" s="68">
        <f t="shared" si="40"/>
        <v>0</v>
      </c>
      <c r="H279" s="27">
        <v>80</v>
      </c>
      <c r="I279" s="27">
        <v>90</v>
      </c>
      <c r="J279" s="27">
        <v>80</v>
      </c>
    </row>
    <row r="280" spans="1:10" s="9" customFormat="1" ht="30">
      <c r="A280" s="77" t="s">
        <v>369</v>
      </c>
      <c r="B280" s="18" t="s">
        <v>57</v>
      </c>
      <c r="C280" s="18" t="s">
        <v>31</v>
      </c>
      <c r="D280" s="18" t="s">
        <v>22</v>
      </c>
      <c r="E280" s="18" t="s">
        <v>368</v>
      </c>
      <c r="F280" s="18"/>
      <c r="G280" s="68">
        <f t="shared" si="40"/>
        <v>0</v>
      </c>
      <c r="H280" s="27">
        <f aca="true" t="shared" si="41" ref="H280:J282">H281</f>
        <v>20</v>
      </c>
      <c r="I280" s="27">
        <f t="shared" si="41"/>
        <v>21</v>
      </c>
      <c r="J280" s="27">
        <f t="shared" si="41"/>
        <v>20</v>
      </c>
    </row>
    <row r="281" spans="1:10" s="9" customFormat="1" ht="15">
      <c r="A281" s="77" t="s">
        <v>370</v>
      </c>
      <c r="B281" s="18" t="s">
        <v>57</v>
      </c>
      <c r="C281" s="18" t="s">
        <v>31</v>
      </c>
      <c r="D281" s="18" t="s">
        <v>22</v>
      </c>
      <c r="E281" s="18" t="s">
        <v>371</v>
      </c>
      <c r="F281" s="18"/>
      <c r="G281" s="68">
        <f t="shared" si="40"/>
        <v>0</v>
      </c>
      <c r="H281" s="27">
        <f t="shared" si="41"/>
        <v>20</v>
      </c>
      <c r="I281" s="27">
        <f t="shared" si="41"/>
        <v>21</v>
      </c>
      <c r="J281" s="27">
        <f t="shared" si="41"/>
        <v>20</v>
      </c>
    </row>
    <row r="282" spans="1:10" s="9" customFormat="1" ht="30">
      <c r="A282" s="77" t="s">
        <v>373</v>
      </c>
      <c r="B282" s="18" t="s">
        <v>57</v>
      </c>
      <c r="C282" s="18" t="s">
        <v>31</v>
      </c>
      <c r="D282" s="18" t="s">
        <v>22</v>
      </c>
      <c r="E282" s="18" t="s">
        <v>372</v>
      </c>
      <c r="F282" s="18"/>
      <c r="G282" s="68">
        <f t="shared" si="40"/>
        <v>0</v>
      </c>
      <c r="H282" s="27">
        <f t="shared" si="41"/>
        <v>20</v>
      </c>
      <c r="I282" s="27">
        <f t="shared" si="41"/>
        <v>21</v>
      </c>
      <c r="J282" s="27">
        <f t="shared" si="41"/>
        <v>20</v>
      </c>
    </row>
    <row r="283" spans="1:10" s="9" customFormat="1" ht="30">
      <c r="A283" s="37" t="s">
        <v>87</v>
      </c>
      <c r="B283" s="18" t="s">
        <v>57</v>
      </c>
      <c r="C283" s="18" t="s">
        <v>31</v>
      </c>
      <c r="D283" s="18" t="s">
        <v>22</v>
      </c>
      <c r="E283" s="18" t="s">
        <v>372</v>
      </c>
      <c r="F283" s="18" t="s">
        <v>86</v>
      </c>
      <c r="G283" s="68">
        <f t="shared" si="40"/>
        <v>0</v>
      </c>
      <c r="H283" s="27">
        <v>20</v>
      </c>
      <c r="I283" s="27">
        <v>21</v>
      </c>
      <c r="J283" s="27">
        <v>20</v>
      </c>
    </row>
    <row r="284" spans="1:10" s="5" customFormat="1" ht="57">
      <c r="A284" s="82" t="s">
        <v>375</v>
      </c>
      <c r="B284" s="8" t="s">
        <v>57</v>
      </c>
      <c r="C284" s="8" t="s">
        <v>31</v>
      </c>
      <c r="D284" s="8" t="s">
        <v>22</v>
      </c>
      <c r="E284" s="8" t="s">
        <v>176</v>
      </c>
      <c r="F284" s="8"/>
      <c r="G284" s="68">
        <f t="shared" si="40"/>
        <v>0</v>
      </c>
      <c r="H284" s="26">
        <f>H285</f>
        <v>600</v>
      </c>
      <c r="I284" s="26">
        <f>I285</f>
        <v>620</v>
      </c>
      <c r="J284" s="26">
        <f>J285</f>
        <v>600</v>
      </c>
    </row>
    <row r="285" spans="1:10" s="5" customFormat="1" ht="30">
      <c r="A285" s="49" t="s">
        <v>238</v>
      </c>
      <c r="B285" s="8" t="s">
        <v>57</v>
      </c>
      <c r="C285" s="8" t="s">
        <v>31</v>
      </c>
      <c r="D285" s="8" t="s">
        <v>22</v>
      </c>
      <c r="E285" s="8" t="s">
        <v>177</v>
      </c>
      <c r="F285" s="8"/>
      <c r="G285" s="68">
        <f aca="true" t="shared" si="42" ref="G285:G292">H285-J285</f>
        <v>0</v>
      </c>
      <c r="H285" s="26">
        <f>H286+H289+H287+H291+H288+H290</f>
        <v>600</v>
      </c>
      <c r="I285" s="26">
        <f>I286+I289+I287+I291+I288+I290</f>
        <v>620</v>
      </c>
      <c r="J285" s="26">
        <f>J286+J289+J287+J291+J288+J290</f>
        <v>600</v>
      </c>
    </row>
    <row r="286" spans="1:10" s="5" customFormat="1" ht="16.5" customHeight="1">
      <c r="A286" s="33" t="s">
        <v>208</v>
      </c>
      <c r="B286" s="8" t="s">
        <v>57</v>
      </c>
      <c r="C286" s="8" t="s">
        <v>31</v>
      </c>
      <c r="D286" s="8" t="s">
        <v>22</v>
      </c>
      <c r="E286" s="8" t="s">
        <v>177</v>
      </c>
      <c r="F286" s="8" t="s">
        <v>93</v>
      </c>
      <c r="G286" s="68">
        <f t="shared" si="42"/>
        <v>0</v>
      </c>
      <c r="H286" s="26">
        <v>400</v>
      </c>
      <c r="I286" s="26">
        <v>400</v>
      </c>
      <c r="J286" s="26">
        <v>400</v>
      </c>
    </row>
    <row r="287" spans="1:10" s="5" customFormat="1" ht="29.25" customHeight="1" hidden="1">
      <c r="A287" s="33" t="s">
        <v>104</v>
      </c>
      <c r="B287" s="8" t="s">
        <v>57</v>
      </c>
      <c r="C287" s="8" t="s">
        <v>31</v>
      </c>
      <c r="D287" s="8" t="s">
        <v>22</v>
      </c>
      <c r="E287" s="8" t="s">
        <v>177</v>
      </c>
      <c r="F287" s="8" t="s">
        <v>103</v>
      </c>
      <c r="G287" s="68">
        <f t="shared" si="42"/>
        <v>0</v>
      </c>
      <c r="H287" s="26"/>
      <c r="I287" s="26"/>
      <c r="J287" s="26"/>
    </row>
    <row r="288" spans="1:10" s="5" customFormat="1" ht="48" customHeight="1">
      <c r="A288" s="37" t="s">
        <v>209</v>
      </c>
      <c r="B288" s="8" t="s">
        <v>57</v>
      </c>
      <c r="C288" s="8" t="s">
        <v>31</v>
      </c>
      <c r="D288" s="8" t="s">
        <v>22</v>
      </c>
      <c r="E288" s="8" t="s">
        <v>177</v>
      </c>
      <c r="F288" s="8" t="s">
        <v>133</v>
      </c>
      <c r="G288" s="68">
        <f t="shared" si="42"/>
        <v>0</v>
      </c>
      <c r="H288" s="26">
        <v>120</v>
      </c>
      <c r="I288" s="26">
        <v>120</v>
      </c>
      <c r="J288" s="26">
        <v>120</v>
      </c>
    </row>
    <row r="289" spans="1:10" s="5" customFormat="1" ht="34.5" customHeight="1">
      <c r="A289" s="33" t="s">
        <v>87</v>
      </c>
      <c r="B289" s="8" t="s">
        <v>57</v>
      </c>
      <c r="C289" s="8" t="s">
        <v>31</v>
      </c>
      <c r="D289" s="8" t="s">
        <v>22</v>
      </c>
      <c r="E289" s="8" t="s">
        <v>177</v>
      </c>
      <c r="F289" s="63" t="s">
        <v>86</v>
      </c>
      <c r="G289" s="68">
        <f t="shared" si="42"/>
        <v>0</v>
      </c>
      <c r="H289" s="26">
        <v>80</v>
      </c>
      <c r="I289" s="26">
        <v>100</v>
      </c>
      <c r="J289" s="26">
        <v>80</v>
      </c>
    </row>
    <row r="290" spans="1:10" s="5" customFormat="1" ht="18.75" customHeight="1" hidden="1">
      <c r="A290" s="66" t="s">
        <v>108</v>
      </c>
      <c r="B290" s="8" t="s">
        <v>57</v>
      </c>
      <c r="C290" s="8" t="s">
        <v>31</v>
      </c>
      <c r="D290" s="8" t="s">
        <v>22</v>
      </c>
      <c r="E290" s="8" t="s">
        <v>177</v>
      </c>
      <c r="F290" s="63" t="s">
        <v>106</v>
      </c>
      <c r="G290" s="68">
        <f t="shared" si="42"/>
        <v>0</v>
      </c>
      <c r="H290" s="26"/>
      <c r="I290" s="26"/>
      <c r="J290" s="26"/>
    </row>
    <row r="291" spans="1:10" s="5" customFormat="1" ht="15" hidden="1">
      <c r="A291" s="73" t="s">
        <v>109</v>
      </c>
      <c r="B291" s="8" t="s">
        <v>57</v>
      </c>
      <c r="C291" s="8" t="s">
        <v>31</v>
      </c>
      <c r="D291" s="8" t="s">
        <v>22</v>
      </c>
      <c r="E291" s="8" t="s">
        <v>177</v>
      </c>
      <c r="F291" s="63" t="s">
        <v>107</v>
      </c>
      <c r="G291" s="68">
        <f t="shared" si="42"/>
        <v>0</v>
      </c>
      <c r="H291" s="26"/>
      <c r="I291" s="26"/>
      <c r="J291" s="26"/>
    </row>
    <row r="292" spans="1:10" s="5" customFormat="1" ht="71.25" customHeight="1">
      <c r="A292" s="121" t="s">
        <v>320</v>
      </c>
      <c r="B292" s="23" t="s">
        <v>57</v>
      </c>
      <c r="C292" s="18" t="s">
        <v>31</v>
      </c>
      <c r="D292" s="18" t="s">
        <v>22</v>
      </c>
      <c r="E292" s="18" t="s">
        <v>178</v>
      </c>
      <c r="F292" s="63"/>
      <c r="G292" s="68">
        <f t="shared" si="42"/>
        <v>0</v>
      </c>
      <c r="H292" s="26">
        <f aca="true" t="shared" si="43" ref="H292:J293">H293</f>
        <v>4600</v>
      </c>
      <c r="I292" s="26">
        <f t="shared" si="43"/>
        <v>4700</v>
      </c>
      <c r="J292" s="26">
        <f t="shared" si="43"/>
        <v>4600</v>
      </c>
    </row>
    <row r="293" spans="1:10" s="5" customFormat="1" ht="15">
      <c r="A293" s="49" t="s">
        <v>123</v>
      </c>
      <c r="B293" s="8" t="s">
        <v>57</v>
      </c>
      <c r="C293" s="8" t="s">
        <v>31</v>
      </c>
      <c r="D293" s="8" t="s">
        <v>22</v>
      </c>
      <c r="E293" s="8" t="s">
        <v>179</v>
      </c>
      <c r="F293" s="8"/>
      <c r="G293" s="68">
        <f t="shared" si="40"/>
        <v>0</v>
      </c>
      <c r="H293" s="26">
        <f t="shared" si="43"/>
        <v>4600</v>
      </c>
      <c r="I293" s="26">
        <f t="shared" si="43"/>
        <v>4700</v>
      </c>
      <c r="J293" s="26">
        <f t="shared" si="43"/>
        <v>4600</v>
      </c>
    </row>
    <row r="294" spans="1:10" s="5" customFormat="1" ht="63" customHeight="1">
      <c r="A294" s="71" t="s">
        <v>94</v>
      </c>
      <c r="B294" s="8" t="s">
        <v>57</v>
      </c>
      <c r="C294" s="8" t="s">
        <v>31</v>
      </c>
      <c r="D294" s="8" t="s">
        <v>22</v>
      </c>
      <c r="E294" s="8" t="s">
        <v>179</v>
      </c>
      <c r="F294" s="8" t="s">
        <v>70</v>
      </c>
      <c r="G294" s="68">
        <f t="shared" si="40"/>
        <v>0</v>
      </c>
      <c r="H294" s="26">
        <v>4600</v>
      </c>
      <c r="I294" s="26">
        <v>4700</v>
      </c>
      <c r="J294" s="26">
        <v>4600</v>
      </c>
    </row>
    <row r="295" spans="1:10" s="5" customFormat="1" ht="42.75">
      <c r="A295" s="121" t="s">
        <v>321</v>
      </c>
      <c r="B295" s="115" t="s">
        <v>57</v>
      </c>
      <c r="C295" s="8" t="s">
        <v>31</v>
      </c>
      <c r="D295" s="8" t="s">
        <v>22</v>
      </c>
      <c r="E295" s="8" t="s">
        <v>180</v>
      </c>
      <c r="F295" s="8"/>
      <c r="G295" s="68">
        <f t="shared" si="40"/>
        <v>0</v>
      </c>
      <c r="H295" s="26">
        <f>H296</f>
        <v>1740</v>
      </c>
      <c r="I295" s="26">
        <f>I296</f>
        <v>1740</v>
      </c>
      <c r="J295" s="26">
        <f>J296</f>
        <v>1740</v>
      </c>
    </row>
    <row r="296" spans="1:10" s="5" customFormat="1" ht="30">
      <c r="A296" s="49" t="s">
        <v>236</v>
      </c>
      <c r="B296" s="8" t="s">
        <v>57</v>
      </c>
      <c r="C296" s="8" t="s">
        <v>31</v>
      </c>
      <c r="D296" s="8" t="s">
        <v>22</v>
      </c>
      <c r="E296" s="8" t="s">
        <v>181</v>
      </c>
      <c r="F296" s="8"/>
      <c r="G296" s="68">
        <f t="shared" si="40"/>
        <v>0</v>
      </c>
      <c r="H296" s="26">
        <f>H297+H298+H300+H301+H299</f>
        <v>1740</v>
      </c>
      <c r="I296" s="26">
        <f>I297+I298+I300+I301+I299</f>
        <v>1740</v>
      </c>
      <c r="J296" s="26">
        <f>J297+J298+J300+J301+J299</f>
        <v>1740</v>
      </c>
    </row>
    <row r="297" spans="1:10" s="5" customFormat="1" ht="15">
      <c r="A297" s="33" t="s">
        <v>208</v>
      </c>
      <c r="B297" s="8" t="s">
        <v>57</v>
      </c>
      <c r="C297" s="8" t="s">
        <v>31</v>
      </c>
      <c r="D297" s="8" t="s">
        <v>22</v>
      </c>
      <c r="E297" s="8" t="s">
        <v>181</v>
      </c>
      <c r="F297" s="8" t="s">
        <v>93</v>
      </c>
      <c r="G297" s="68">
        <f t="shared" si="40"/>
        <v>0</v>
      </c>
      <c r="H297" s="26">
        <v>1300</v>
      </c>
      <c r="I297" s="26">
        <v>1300</v>
      </c>
      <c r="J297" s="26">
        <v>1300</v>
      </c>
    </row>
    <row r="298" spans="1:10" s="5" customFormat="1" ht="30" hidden="1">
      <c r="A298" s="33" t="s">
        <v>104</v>
      </c>
      <c r="B298" s="8" t="s">
        <v>57</v>
      </c>
      <c r="C298" s="8" t="s">
        <v>31</v>
      </c>
      <c r="D298" s="8" t="s">
        <v>22</v>
      </c>
      <c r="E298" s="8" t="s">
        <v>181</v>
      </c>
      <c r="F298" s="8" t="s">
        <v>103</v>
      </c>
      <c r="G298" s="68">
        <f t="shared" si="40"/>
        <v>0</v>
      </c>
      <c r="H298" s="26"/>
      <c r="I298" s="26"/>
      <c r="J298" s="26"/>
    </row>
    <row r="299" spans="1:10" s="5" customFormat="1" ht="44.25" customHeight="1">
      <c r="A299" s="37" t="s">
        <v>209</v>
      </c>
      <c r="B299" s="8" t="s">
        <v>57</v>
      </c>
      <c r="C299" s="8" t="s">
        <v>31</v>
      </c>
      <c r="D299" s="8" t="s">
        <v>22</v>
      </c>
      <c r="E299" s="8" t="s">
        <v>181</v>
      </c>
      <c r="F299" s="8" t="s">
        <v>133</v>
      </c>
      <c r="G299" s="68">
        <f t="shared" si="40"/>
        <v>0</v>
      </c>
      <c r="H299" s="26">
        <v>400</v>
      </c>
      <c r="I299" s="26">
        <v>400</v>
      </c>
      <c r="J299" s="26">
        <v>400</v>
      </c>
    </row>
    <row r="300" spans="1:10" s="5" customFormat="1" ht="30">
      <c r="A300" s="33" t="s">
        <v>87</v>
      </c>
      <c r="B300" s="8" t="s">
        <v>57</v>
      </c>
      <c r="C300" s="8" t="s">
        <v>31</v>
      </c>
      <c r="D300" s="8" t="s">
        <v>22</v>
      </c>
      <c r="E300" s="8" t="s">
        <v>181</v>
      </c>
      <c r="F300" s="63" t="s">
        <v>86</v>
      </c>
      <c r="G300" s="68">
        <f t="shared" si="40"/>
        <v>0</v>
      </c>
      <c r="H300" s="26">
        <v>40</v>
      </c>
      <c r="I300" s="26">
        <v>40</v>
      </c>
      <c r="J300" s="26">
        <v>40</v>
      </c>
    </row>
    <row r="301" spans="1:10" s="5" customFormat="1" ht="15" hidden="1">
      <c r="A301" s="73" t="s">
        <v>109</v>
      </c>
      <c r="B301" s="8" t="s">
        <v>57</v>
      </c>
      <c r="C301" s="8" t="s">
        <v>31</v>
      </c>
      <c r="D301" s="8" t="s">
        <v>22</v>
      </c>
      <c r="E301" s="8" t="s">
        <v>181</v>
      </c>
      <c r="F301" s="63" t="s">
        <v>107</v>
      </c>
      <c r="G301" s="68">
        <f t="shared" si="40"/>
        <v>0</v>
      </c>
      <c r="H301" s="26"/>
      <c r="I301" s="26"/>
      <c r="J301" s="26"/>
    </row>
    <row r="302" spans="1:10" s="5" customFormat="1" ht="15" hidden="1">
      <c r="A302" s="33" t="s">
        <v>92</v>
      </c>
      <c r="B302" s="23" t="s">
        <v>57</v>
      </c>
      <c r="C302" s="23" t="s">
        <v>31</v>
      </c>
      <c r="D302" s="23" t="s">
        <v>22</v>
      </c>
      <c r="E302" s="23" t="s">
        <v>140</v>
      </c>
      <c r="F302" s="8"/>
      <c r="G302" s="68">
        <f t="shared" si="40"/>
        <v>0</v>
      </c>
      <c r="H302" s="26">
        <f aca="true" t="shared" si="44" ref="H302:J303">H303</f>
        <v>0</v>
      </c>
      <c r="I302" s="26">
        <f t="shared" si="44"/>
        <v>0</v>
      </c>
      <c r="J302" s="26">
        <f t="shared" si="44"/>
        <v>0</v>
      </c>
    </row>
    <row r="303" spans="1:10" s="5" customFormat="1" ht="60" hidden="1">
      <c r="A303" s="52" t="s">
        <v>95</v>
      </c>
      <c r="B303" s="8" t="s">
        <v>57</v>
      </c>
      <c r="C303" s="8" t="s">
        <v>31</v>
      </c>
      <c r="D303" s="8" t="s">
        <v>22</v>
      </c>
      <c r="E303" s="8" t="s">
        <v>182</v>
      </c>
      <c r="F303" s="8"/>
      <c r="G303" s="68">
        <f t="shared" si="40"/>
        <v>0</v>
      </c>
      <c r="H303" s="26">
        <f t="shared" si="44"/>
        <v>0</v>
      </c>
      <c r="I303" s="26">
        <f t="shared" si="44"/>
        <v>0</v>
      </c>
      <c r="J303" s="26">
        <f t="shared" si="44"/>
        <v>0</v>
      </c>
    </row>
    <row r="304" spans="1:10" s="5" customFormat="1" ht="30" hidden="1">
      <c r="A304" s="33" t="s">
        <v>87</v>
      </c>
      <c r="B304" s="8" t="s">
        <v>57</v>
      </c>
      <c r="C304" s="8" t="s">
        <v>31</v>
      </c>
      <c r="D304" s="8" t="s">
        <v>22</v>
      </c>
      <c r="E304" s="8" t="s">
        <v>182</v>
      </c>
      <c r="F304" s="8" t="s">
        <v>86</v>
      </c>
      <c r="G304" s="68">
        <f t="shared" si="40"/>
        <v>0</v>
      </c>
      <c r="H304" s="26"/>
      <c r="I304" s="26"/>
      <c r="J304" s="26"/>
    </row>
    <row r="305" spans="1:10" s="16" customFormat="1" ht="14.25">
      <c r="A305" s="81" t="s">
        <v>34</v>
      </c>
      <c r="B305" s="20" t="s">
        <v>57</v>
      </c>
      <c r="C305" s="20" t="s">
        <v>33</v>
      </c>
      <c r="D305" s="20"/>
      <c r="E305" s="20"/>
      <c r="F305" s="20"/>
      <c r="G305" s="68">
        <f t="shared" si="40"/>
        <v>0</v>
      </c>
      <c r="H305" s="24">
        <f>H306+H310+H319+H327</f>
        <v>32676.5</v>
      </c>
      <c r="I305" s="24">
        <f>I306+I310+I319+I327</f>
        <v>32895.2</v>
      </c>
      <c r="J305" s="24">
        <f>J306+J310+J319+J327</f>
        <v>32676.5</v>
      </c>
    </row>
    <row r="306" spans="1:10" s="16" customFormat="1" ht="14.25">
      <c r="A306" s="75" t="s">
        <v>12</v>
      </c>
      <c r="B306" s="15" t="s">
        <v>57</v>
      </c>
      <c r="C306" s="15" t="s">
        <v>33</v>
      </c>
      <c r="D306" s="15" t="s">
        <v>22</v>
      </c>
      <c r="E306" s="15"/>
      <c r="F306" s="15"/>
      <c r="G306" s="68">
        <f t="shared" si="40"/>
        <v>0</v>
      </c>
      <c r="H306" s="24">
        <f>H308</f>
        <v>1000</v>
      </c>
      <c r="I306" s="24">
        <f>I308</f>
        <v>1000</v>
      </c>
      <c r="J306" s="24">
        <f>J308</f>
        <v>1000</v>
      </c>
    </row>
    <row r="307" spans="1:10" s="16" customFormat="1" ht="15">
      <c r="A307" s="33" t="s">
        <v>92</v>
      </c>
      <c r="B307" s="23" t="s">
        <v>57</v>
      </c>
      <c r="C307" s="23" t="s">
        <v>33</v>
      </c>
      <c r="D307" s="23" t="s">
        <v>22</v>
      </c>
      <c r="E307" s="23" t="s">
        <v>140</v>
      </c>
      <c r="F307" s="23"/>
      <c r="G307" s="68">
        <f t="shared" si="40"/>
        <v>0</v>
      </c>
      <c r="H307" s="27">
        <f aca="true" t="shared" si="45" ref="H307:J308">H308</f>
        <v>1000</v>
      </c>
      <c r="I307" s="27">
        <f t="shared" si="45"/>
        <v>1000</v>
      </c>
      <c r="J307" s="27">
        <f t="shared" si="45"/>
        <v>1000</v>
      </c>
    </row>
    <row r="308" spans="1:10" s="5" customFormat="1" ht="30">
      <c r="A308" s="52" t="s">
        <v>13</v>
      </c>
      <c r="B308" s="14" t="s">
        <v>57</v>
      </c>
      <c r="C308" s="23" t="s">
        <v>33</v>
      </c>
      <c r="D308" s="23" t="s">
        <v>22</v>
      </c>
      <c r="E308" s="14" t="s">
        <v>184</v>
      </c>
      <c r="F308" s="14"/>
      <c r="G308" s="68">
        <f t="shared" si="40"/>
        <v>0</v>
      </c>
      <c r="H308" s="26">
        <f t="shared" si="45"/>
        <v>1000</v>
      </c>
      <c r="I308" s="26">
        <f t="shared" si="45"/>
        <v>1000</v>
      </c>
      <c r="J308" s="26">
        <f t="shared" si="45"/>
        <v>1000</v>
      </c>
    </row>
    <row r="309" spans="1:10" s="5" customFormat="1" ht="15">
      <c r="A309" s="49" t="s">
        <v>100</v>
      </c>
      <c r="B309" s="14" t="s">
        <v>57</v>
      </c>
      <c r="C309" s="23" t="s">
        <v>33</v>
      </c>
      <c r="D309" s="23" t="s">
        <v>22</v>
      </c>
      <c r="E309" s="14" t="s">
        <v>184</v>
      </c>
      <c r="F309" s="14" t="s">
        <v>99</v>
      </c>
      <c r="G309" s="68">
        <f t="shared" si="40"/>
        <v>0</v>
      </c>
      <c r="H309" s="26">
        <v>1000</v>
      </c>
      <c r="I309" s="26">
        <v>1000</v>
      </c>
      <c r="J309" s="26">
        <v>1000</v>
      </c>
    </row>
    <row r="310" spans="1:10" s="16" customFormat="1" ht="14.25">
      <c r="A310" s="126" t="s">
        <v>56</v>
      </c>
      <c r="B310" s="15" t="s">
        <v>57</v>
      </c>
      <c r="C310" s="15" t="s">
        <v>33</v>
      </c>
      <c r="D310" s="15" t="s">
        <v>23</v>
      </c>
      <c r="E310" s="15"/>
      <c r="F310" s="15"/>
      <c r="G310" s="68">
        <f t="shared" si="40"/>
        <v>0</v>
      </c>
      <c r="H310" s="24">
        <f>H311</f>
        <v>21875.2</v>
      </c>
      <c r="I310" s="24">
        <f>I311</f>
        <v>21875.2</v>
      </c>
      <c r="J310" s="24">
        <f>J311</f>
        <v>21875.2</v>
      </c>
    </row>
    <row r="311" spans="1:11" s="16" customFormat="1" ht="15">
      <c r="A311" s="33" t="s">
        <v>92</v>
      </c>
      <c r="B311" s="23" t="s">
        <v>57</v>
      </c>
      <c r="C311" s="23" t="s">
        <v>33</v>
      </c>
      <c r="D311" s="23" t="s">
        <v>23</v>
      </c>
      <c r="E311" s="23" t="s">
        <v>140</v>
      </c>
      <c r="F311" s="23"/>
      <c r="G311" s="68">
        <f t="shared" si="40"/>
        <v>0</v>
      </c>
      <c r="H311" s="27">
        <f>H316+H314+H312</f>
        <v>21875.2</v>
      </c>
      <c r="I311" s="27">
        <f>I316+I314+I312</f>
        <v>21875.2</v>
      </c>
      <c r="J311" s="27">
        <f>J316+J314+J312</f>
        <v>21875.2</v>
      </c>
      <c r="K311" s="32"/>
    </row>
    <row r="312" spans="1:10" s="5" customFormat="1" ht="75">
      <c r="A312" s="45" t="s">
        <v>305</v>
      </c>
      <c r="B312" s="8" t="s">
        <v>57</v>
      </c>
      <c r="C312" s="8" t="s">
        <v>33</v>
      </c>
      <c r="D312" s="8" t="s">
        <v>23</v>
      </c>
      <c r="E312" s="8" t="s">
        <v>201</v>
      </c>
      <c r="F312" s="8"/>
      <c r="G312" s="68">
        <f>H312-J312</f>
        <v>0</v>
      </c>
      <c r="H312" s="26">
        <f>H313</f>
        <v>2715.1</v>
      </c>
      <c r="I312" s="27">
        <f>I313</f>
        <v>2715.1</v>
      </c>
      <c r="J312" s="27">
        <f>J313</f>
        <v>2715.1</v>
      </c>
    </row>
    <row r="313" spans="1:10" s="5" customFormat="1" ht="30" customHeight="1">
      <c r="A313" s="71" t="s">
        <v>111</v>
      </c>
      <c r="B313" s="8" t="s">
        <v>57</v>
      </c>
      <c r="C313" s="8" t="s">
        <v>33</v>
      </c>
      <c r="D313" s="8" t="s">
        <v>23</v>
      </c>
      <c r="E313" s="8" t="s">
        <v>201</v>
      </c>
      <c r="F313" s="8" t="s">
        <v>110</v>
      </c>
      <c r="G313" s="68">
        <f>H313-J313</f>
        <v>0</v>
      </c>
      <c r="H313" s="26">
        <v>2715.1</v>
      </c>
      <c r="I313" s="26">
        <v>2715.1</v>
      </c>
      <c r="J313" s="27">
        <v>2715.1</v>
      </c>
    </row>
    <row r="314" spans="1:11" s="16" customFormat="1" ht="75">
      <c r="A314" s="44" t="s">
        <v>306</v>
      </c>
      <c r="B314" s="23" t="s">
        <v>57</v>
      </c>
      <c r="C314" s="23" t="s">
        <v>33</v>
      </c>
      <c r="D314" s="23" t="s">
        <v>23</v>
      </c>
      <c r="E314" s="23" t="s">
        <v>185</v>
      </c>
      <c r="F314" s="23"/>
      <c r="G314" s="68">
        <f t="shared" si="40"/>
        <v>0</v>
      </c>
      <c r="H314" s="27">
        <f>H315</f>
        <v>424.9</v>
      </c>
      <c r="I314" s="27">
        <f>I315</f>
        <v>424.9</v>
      </c>
      <c r="J314" s="27">
        <f>J315</f>
        <v>424.9</v>
      </c>
      <c r="K314" s="32"/>
    </row>
    <row r="315" spans="1:11" s="16" customFormat="1" ht="30">
      <c r="A315" s="44" t="s">
        <v>111</v>
      </c>
      <c r="B315" s="23" t="s">
        <v>57</v>
      </c>
      <c r="C315" s="23" t="s">
        <v>33</v>
      </c>
      <c r="D315" s="23" t="s">
        <v>23</v>
      </c>
      <c r="E315" s="23" t="s">
        <v>185</v>
      </c>
      <c r="F315" s="23" t="s">
        <v>110</v>
      </c>
      <c r="G315" s="68">
        <f t="shared" si="40"/>
        <v>0</v>
      </c>
      <c r="H315" s="27">
        <v>424.9</v>
      </c>
      <c r="I315" s="27">
        <v>424.9</v>
      </c>
      <c r="J315" s="27">
        <v>424.9</v>
      </c>
      <c r="K315" s="32"/>
    </row>
    <row r="316" spans="1:10" s="16" customFormat="1" ht="30">
      <c r="A316" s="52" t="s">
        <v>307</v>
      </c>
      <c r="B316" s="23" t="s">
        <v>57</v>
      </c>
      <c r="C316" s="23" t="s">
        <v>33</v>
      </c>
      <c r="D316" s="23" t="s">
        <v>23</v>
      </c>
      <c r="E316" s="23" t="s">
        <v>187</v>
      </c>
      <c r="F316" s="23"/>
      <c r="G316" s="68">
        <f>H316-J316</f>
        <v>0</v>
      </c>
      <c r="H316" s="27">
        <f>H317+H318</f>
        <v>18735.2</v>
      </c>
      <c r="I316" s="27">
        <f>I317+I318</f>
        <v>18735.2</v>
      </c>
      <c r="J316" s="27">
        <f>J317+J318</f>
        <v>18735.2</v>
      </c>
    </row>
    <row r="317" spans="1:10" s="16" customFormat="1" ht="30">
      <c r="A317" s="33" t="s">
        <v>87</v>
      </c>
      <c r="B317" s="23" t="s">
        <v>57</v>
      </c>
      <c r="C317" s="23" t="s">
        <v>33</v>
      </c>
      <c r="D317" s="23" t="s">
        <v>23</v>
      </c>
      <c r="E317" s="23" t="s">
        <v>187</v>
      </c>
      <c r="F317" s="23" t="s">
        <v>86</v>
      </c>
      <c r="G317" s="68">
        <f>H317-J317</f>
        <v>0</v>
      </c>
      <c r="H317" s="27">
        <v>281</v>
      </c>
      <c r="I317" s="27">
        <v>281</v>
      </c>
      <c r="J317" s="27">
        <v>281</v>
      </c>
    </row>
    <row r="318" spans="1:10" s="16" customFormat="1" ht="31.5" customHeight="1">
      <c r="A318" s="52" t="s">
        <v>111</v>
      </c>
      <c r="B318" s="23" t="s">
        <v>57</v>
      </c>
      <c r="C318" s="23" t="s">
        <v>33</v>
      </c>
      <c r="D318" s="23" t="s">
        <v>23</v>
      </c>
      <c r="E318" s="23" t="s">
        <v>187</v>
      </c>
      <c r="F318" s="23" t="s">
        <v>110</v>
      </c>
      <c r="G318" s="68">
        <f>H318-J318</f>
        <v>0</v>
      </c>
      <c r="H318" s="27">
        <v>18454.2</v>
      </c>
      <c r="I318" s="27">
        <v>18454.2</v>
      </c>
      <c r="J318" s="27">
        <v>18454.2</v>
      </c>
    </row>
    <row r="319" spans="1:10" s="5" customFormat="1" ht="15">
      <c r="A319" s="124" t="s">
        <v>71</v>
      </c>
      <c r="B319" s="7" t="s">
        <v>57</v>
      </c>
      <c r="C319" s="7" t="s">
        <v>33</v>
      </c>
      <c r="D319" s="7" t="s">
        <v>24</v>
      </c>
      <c r="E319" s="7"/>
      <c r="F319" s="7"/>
      <c r="G319" s="68">
        <f aca="true" t="shared" si="46" ref="G319:G340">H319-J319</f>
        <v>0</v>
      </c>
      <c r="H319" s="25">
        <f>H320</f>
        <v>8188.3</v>
      </c>
      <c r="I319" s="25">
        <f>I320</f>
        <v>8407</v>
      </c>
      <c r="J319" s="25">
        <f>J320</f>
        <v>8188.3</v>
      </c>
    </row>
    <row r="320" spans="1:10" s="5" customFormat="1" ht="15">
      <c r="A320" s="33" t="s">
        <v>92</v>
      </c>
      <c r="B320" s="8" t="s">
        <v>57</v>
      </c>
      <c r="C320" s="8" t="s">
        <v>33</v>
      </c>
      <c r="D320" s="8" t="s">
        <v>24</v>
      </c>
      <c r="E320" s="8" t="s">
        <v>140</v>
      </c>
      <c r="F320" s="8"/>
      <c r="G320" s="68">
        <f t="shared" si="46"/>
        <v>0</v>
      </c>
      <c r="H320" s="26">
        <f>H323+H325+H321</f>
        <v>8188.3</v>
      </c>
      <c r="I320" s="26">
        <f>I323+I325+I321</f>
        <v>8407</v>
      </c>
      <c r="J320" s="26">
        <f>J323+J325+J321</f>
        <v>8188.3</v>
      </c>
    </row>
    <row r="321" spans="1:10" s="5" customFormat="1" ht="64.5" customHeight="1">
      <c r="A321" s="45" t="s">
        <v>340</v>
      </c>
      <c r="B321" s="8" t="s">
        <v>57</v>
      </c>
      <c r="C321" s="8" t="s">
        <v>33</v>
      </c>
      <c r="D321" s="8" t="s">
        <v>24</v>
      </c>
      <c r="E321" s="8" t="s">
        <v>202</v>
      </c>
      <c r="F321" s="8"/>
      <c r="G321" s="68">
        <f t="shared" si="46"/>
        <v>0</v>
      </c>
      <c r="H321" s="27">
        <f>H322</f>
        <v>878.2</v>
      </c>
      <c r="I321" s="27">
        <f>I322</f>
        <v>878.2</v>
      </c>
      <c r="J321" s="27">
        <f>J322</f>
        <v>878.2</v>
      </c>
    </row>
    <row r="322" spans="1:10" s="5" customFormat="1" ht="30.75" customHeight="1">
      <c r="A322" s="71" t="s">
        <v>111</v>
      </c>
      <c r="B322" s="8" t="s">
        <v>57</v>
      </c>
      <c r="C322" s="8" t="s">
        <v>33</v>
      </c>
      <c r="D322" s="8" t="s">
        <v>24</v>
      </c>
      <c r="E322" s="8" t="s">
        <v>202</v>
      </c>
      <c r="F322" s="8" t="s">
        <v>110</v>
      </c>
      <c r="G322" s="68">
        <f t="shared" si="46"/>
        <v>0</v>
      </c>
      <c r="H322" s="26">
        <v>878.2</v>
      </c>
      <c r="I322" s="27">
        <v>878.2</v>
      </c>
      <c r="J322" s="26">
        <v>878.2</v>
      </c>
    </row>
    <row r="323" spans="1:10" s="5" customFormat="1" ht="15">
      <c r="A323" s="45" t="s">
        <v>308</v>
      </c>
      <c r="B323" s="8" t="s">
        <v>57</v>
      </c>
      <c r="C323" s="8" t="s">
        <v>33</v>
      </c>
      <c r="D323" s="8" t="s">
        <v>24</v>
      </c>
      <c r="E323" s="8" t="s">
        <v>203</v>
      </c>
      <c r="F323" s="8"/>
      <c r="G323" s="68">
        <f t="shared" si="46"/>
        <v>0</v>
      </c>
      <c r="H323" s="26">
        <f>H324</f>
        <v>5373.7</v>
      </c>
      <c r="I323" s="26">
        <f>I324</f>
        <v>5588.6</v>
      </c>
      <c r="J323" s="26">
        <f>J324</f>
        <v>5373.7</v>
      </c>
    </row>
    <row r="324" spans="1:10" s="5" customFormat="1" ht="30">
      <c r="A324" s="71" t="s">
        <v>111</v>
      </c>
      <c r="B324" s="8" t="s">
        <v>57</v>
      </c>
      <c r="C324" s="8" t="s">
        <v>33</v>
      </c>
      <c r="D324" s="8" t="s">
        <v>24</v>
      </c>
      <c r="E324" s="8" t="s">
        <v>203</v>
      </c>
      <c r="F324" s="8" t="s">
        <v>110</v>
      </c>
      <c r="G324" s="68">
        <f t="shared" si="46"/>
        <v>0</v>
      </c>
      <c r="H324" s="26">
        <v>5373.7</v>
      </c>
      <c r="I324" s="26">
        <v>5588.6</v>
      </c>
      <c r="J324" s="26">
        <v>5373.7</v>
      </c>
    </row>
    <row r="325" spans="1:10" s="5" customFormat="1" ht="45.75" customHeight="1">
      <c r="A325" s="132" t="s">
        <v>309</v>
      </c>
      <c r="B325" s="8" t="s">
        <v>57</v>
      </c>
      <c r="C325" s="8" t="s">
        <v>33</v>
      </c>
      <c r="D325" s="8" t="s">
        <v>24</v>
      </c>
      <c r="E325" s="8" t="s">
        <v>204</v>
      </c>
      <c r="F325" s="8"/>
      <c r="G325" s="68">
        <f t="shared" si="46"/>
        <v>0</v>
      </c>
      <c r="H325" s="26">
        <f>H326</f>
        <v>1936.4</v>
      </c>
      <c r="I325" s="26">
        <f>I326</f>
        <v>1940.2</v>
      </c>
      <c r="J325" s="26">
        <f>J326</f>
        <v>1936.4</v>
      </c>
    </row>
    <row r="326" spans="1:10" s="5" customFormat="1" ht="30.75" customHeight="1">
      <c r="A326" s="37" t="s">
        <v>240</v>
      </c>
      <c r="B326" s="8" t="s">
        <v>57</v>
      </c>
      <c r="C326" s="8" t="s">
        <v>33</v>
      </c>
      <c r="D326" s="8" t="s">
        <v>24</v>
      </c>
      <c r="E326" s="8" t="s">
        <v>204</v>
      </c>
      <c r="F326" s="8" t="s">
        <v>241</v>
      </c>
      <c r="G326" s="68">
        <f t="shared" si="46"/>
        <v>0</v>
      </c>
      <c r="H326" s="26">
        <v>1936.4</v>
      </c>
      <c r="I326" s="26">
        <v>1940.2</v>
      </c>
      <c r="J326" s="26">
        <v>1936.4</v>
      </c>
    </row>
    <row r="327" spans="1:10" s="16" customFormat="1" ht="14.25">
      <c r="A327" s="135" t="s">
        <v>268</v>
      </c>
      <c r="B327" s="15" t="s">
        <v>33</v>
      </c>
      <c r="C327" s="15" t="s">
        <v>35</v>
      </c>
      <c r="D327" s="15"/>
      <c r="E327" s="15"/>
      <c r="F327" s="15"/>
      <c r="G327" s="68">
        <f t="shared" si="46"/>
        <v>0</v>
      </c>
      <c r="H327" s="24">
        <f>H328+H336</f>
        <v>1613</v>
      </c>
      <c r="I327" s="24">
        <f>I328+I336</f>
        <v>1613</v>
      </c>
      <c r="J327" s="24">
        <f>J328+J336</f>
        <v>1613</v>
      </c>
    </row>
    <row r="328" spans="1:10" s="5" customFormat="1" ht="56.25" customHeight="1" hidden="1">
      <c r="A328" s="138" t="s">
        <v>311</v>
      </c>
      <c r="B328" s="18" t="s">
        <v>57</v>
      </c>
      <c r="C328" s="23" t="s">
        <v>33</v>
      </c>
      <c r="D328" s="23" t="s">
        <v>35</v>
      </c>
      <c r="E328" s="18" t="s">
        <v>143</v>
      </c>
      <c r="F328" s="18"/>
      <c r="G328" s="68">
        <f t="shared" si="46"/>
        <v>0</v>
      </c>
      <c r="H328" s="26">
        <f aca="true" t="shared" si="47" ref="H328:J329">H329</f>
        <v>0</v>
      </c>
      <c r="I328" s="26">
        <f t="shared" si="47"/>
        <v>0</v>
      </c>
      <c r="J328" s="26">
        <f t="shared" si="47"/>
        <v>0</v>
      </c>
    </row>
    <row r="329" spans="1:10" s="5" customFormat="1" ht="30.75" customHeight="1" hidden="1">
      <c r="A329" s="44" t="s">
        <v>343</v>
      </c>
      <c r="B329" s="18" t="s">
        <v>57</v>
      </c>
      <c r="C329" s="23" t="s">
        <v>33</v>
      </c>
      <c r="D329" s="23" t="s">
        <v>35</v>
      </c>
      <c r="E329" s="8" t="s">
        <v>344</v>
      </c>
      <c r="F329" s="18"/>
      <c r="G329" s="68">
        <f t="shared" si="46"/>
        <v>0</v>
      </c>
      <c r="H329" s="26">
        <f t="shared" si="47"/>
        <v>0</v>
      </c>
      <c r="I329" s="26">
        <f t="shared" si="47"/>
        <v>0</v>
      </c>
      <c r="J329" s="26">
        <f t="shared" si="47"/>
        <v>0</v>
      </c>
    </row>
    <row r="330" spans="1:10" s="5" customFormat="1" ht="30.75" customHeight="1" hidden="1">
      <c r="A330" s="44" t="s">
        <v>345</v>
      </c>
      <c r="B330" s="18" t="s">
        <v>57</v>
      </c>
      <c r="C330" s="23" t="s">
        <v>33</v>
      </c>
      <c r="D330" s="23" t="s">
        <v>35</v>
      </c>
      <c r="E330" s="8" t="s">
        <v>346</v>
      </c>
      <c r="F330" s="18"/>
      <c r="G330" s="68">
        <f t="shared" si="46"/>
        <v>0</v>
      </c>
      <c r="H330" s="26">
        <f>H333+H331</f>
        <v>0</v>
      </c>
      <c r="I330" s="26">
        <f>I333+I331</f>
        <v>0</v>
      </c>
      <c r="J330" s="26">
        <f>J333+J331</f>
        <v>0</v>
      </c>
    </row>
    <row r="331" spans="1:10" s="5" customFormat="1" ht="17.25" customHeight="1" hidden="1">
      <c r="A331" s="52" t="s">
        <v>115</v>
      </c>
      <c r="B331" s="18" t="s">
        <v>57</v>
      </c>
      <c r="C331" s="23" t="s">
        <v>33</v>
      </c>
      <c r="D331" s="23" t="s">
        <v>35</v>
      </c>
      <c r="E331" s="8" t="s">
        <v>364</v>
      </c>
      <c r="F331" s="18"/>
      <c r="G331" s="68">
        <f t="shared" si="46"/>
        <v>0</v>
      </c>
      <c r="H331" s="26">
        <f>H332</f>
        <v>0</v>
      </c>
      <c r="I331" s="26">
        <f>I332</f>
        <v>0</v>
      </c>
      <c r="J331" s="26">
        <f>J332</f>
        <v>0</v>
      </c>
    </row>
    <row r="332" spans="1:10" s="5" customFormat="1" ht="30.75" customHeight="1" hidden="1">
      <c r="A332" s="37" t="s">
        <v>87</v>
      </c>
      <c r="B332" s="18" t="s">
        <v>57</v>
      </c>
      <c r="C332" s="23" t="s">
        <v>33</v>
      </c>
      <c r="D332" s="23" t="s">
        <v>35</v>
      </c>
      <c r="E332" s="8" t="s">
        <v>364</v>
      </c>
      <c r="F332" s="18" t="s">
        <v>86</v>
      </c>
      <c r="G332" s="68">
        <f t="shared" si="46"/>
        <v>0</v>
      </c>
      <c r="H332" s="26"/>
      <c r="I332" s="26"/>
      <c r="J332" s="26"/>
    </row>
    <row r="333" spans="1:10" s="5" customFormat="1" ht="30.75" customHeight="1" hidden="1">
      <c r="A333" s="44" t="s">
        <v>347</v>
      </c>
      <c r="B333" s="18" t="s">
        <v>57</v>
      </c>
      <c r="C333" s="23" t="s">
        <v>33</v>
      </c>
      <c r="D333" s="23" t="s">
        <v>35</v>
      </c>
      <c r="E333" s="8" t="s">
        <v>348</v>
      </c>
      <c r="F333" s="18"/>
      <c r="G333" s="68">
        <f t="shared" si="46"/>
        <v>0</v>
      </c>
      <c r="H333" s="26">
        <f>H334+H335</f>
        <v>0</v>
      </c>
      <c r="I333" s="26">
        <f>I334+I335</f>
        <v>0</v>
      </c>
      <c r="J333" s="26">
        <f>J334+J335</f>
        <v>0</v>
      </c>
    </row>
    <row r="334" spans="1:10" s="5" customFormat="1" ht="30.75" customHeight="1" hidden="1">
      <c r="A334" s="37" t="s">
        <v>87</v>
      </c>
      <c r="B334" s="18" t="s">
        <v>57</v>
      </c>
      <c r="C334" s="23" t="s">
        <v>33</v>
      </c>
      <c r="D334" s="23" t="s">
        <v>35</v>
      </c>
      <c r="E334" s="8" t="s">
        <v>348</v>
      </c>
      <c r="F334" s="18" t="s">
        <v>86</v>
      </c>
      <c r="G334" s="68">
        <f t="shared" si="46"/>
        <v>0</v>
      </c>
      <c r="H334" s="26"/>
      <c r="I334" s="26"/>
      <c r="J334" s="26"/>
    </row>
    <row r="335" spans="1:10" s="5" customFormat="1" ht="15" hidden="1">
      <c r="A335" s="77" t="s">
        <v>73</v>
      </c>
      <c r="B335" s="18" t="s">
        <v>57</v>
      </c>
      <c r="C335" s="23" t="s">
        <v>33</v>
      </c>
      <c r="D335" s="23" t="s">
        <v>35</v>
      </c>
      <c r="E335" s="8" t="s">
        <v>348</v>
      </c>
      <c r="F335" s="18" t="s">
        <v>72</v>
      </c>
      <c r="G335" s="68">
        <f t="shared" si="46"/>
        <v>0</v>
      </c>
      <c r="H335" s="26"/>
      <c r="I335" s="26"/>
      <c r="J335" s="26"/>
    </row>
    <row r="336" spans="1:10" s="5" customFormat="1" ht="30.75" customHeight="1">
      <c r="A336" s="44" t="s">
        <v>307</v>
      </c>
      <c r="B336" s="23" t="s">
        <v>57</v>
      </c>
      <c r="C336" s="23" t="s">
        <v>33</v>
      </c>
      <c r="D336" s="23" t="s">
        <v>35</v>
      </c>
      <c r="E336" s="23" t="s">
        <v>187</v>
      </c>
      <c r="F336" s="23"/>
      <c r="G336" s="68">
        <f t="shared" si="46"/>
        <v>0</v>
      </c>
      <c r="H336" s="26">
        <f>H337+H338+H339+H340</f>
        <v>1613</v>
      </c>
      <c r="I336" s="26">
        <f>I337+I338+I339+I340</f>
        <v>1613</v>
      </c>
      <c r="J336" s="26">
        <f>J337+J338+J339+J340</f>
        <v>1613</v>
      </c>
    </row>
    <row r="337" spans="1:10" s="5" customFormat="1" ht="19.5" customHeight="1">
      <c r="A337" s="44" t="s">
        <v>205</v>
      </c>
      <c r="B337" s="23" t="s">
        <v>57</v>
      </c>
      <c r="C337" s="23" t="s">
        <v>33</v>
      </c>
      <c r="D337" s="23" t="s">
        <v>35</v>
      </c>
      <c r="E337" s="23" t="s">
        <v>187</v>
      </c>
      <c r="F337" s="23" t="s">
        <v>89</v>
      </c>
      <c r="G337" s="68">
        <f t="shared" si="46"/>
        <v>0</v>
      </c>
      <c r="H337" s="26">
        <v>880</v>
      </c>
      <c r="I337" s="26">
        <v>880</v>
      </c>
      <c r="J337" s="26">
        <v>880</v>
      </c>
    </row>
    <row r="338" spans="1:10" s="5" customFormat="1" ht="30.75" customHeight="1" hidden="1">
      <c r="A338" s="44" t="s">
        <v>102</v>
      </c>
      <c r="B338" s="23" t="s">
        <v>57</v>
      </c>
      <c r="C338" s="23" t="s">
        <v>33</v>
      </c>
      <c r="D338" s="23" t="s">
        <v>23</v>
      </c>
      <c r="E338" s="23" t="s">
        <v>187</v>
      </c>
      <c r="F338" s="23" t="s">
        <v>101</v>
      </c>
      <c r="G338" s="68">
        <f t="shared" si="46"/>
        <v>0</v>
      </c>
      <c r="H338" s="26"/>
      <c r="I338" s="26"/>
      <c r="J338" s="26"/>
    </row>
    <row r="339" spans="1:10" s="5" customFormat="1" ht="30.75" customHeight="1">
      <c r="A339" s="44" t="s">
        <v>186</v>
      </c>
      <c r="B339" s="23" t="s">
        <v>57</v>
      </c>
      <c r="C339" s="23" t="s">
        <v>33</v>
      </c>
      <c r="D339" s="23" t="s">
        <v>35</v>
      </c>
      <c r="E339" s="23" t="s">
        <v>187</v>
      </c>
      <c r="F339" s="23" t="s">
        <v>131</v>
      </c>
      <c r="G339" s="68">
        <f t="shared" si="46"/>
        <v>0</v>
      </c>
      <c r="H339" s="26">
        <v>266</v>
      </c>
      <c r="I339" s="26">
        <v>266</v>
      </c>
      <c r="J339" s="26">
        <v>266</v>
      </c>
    </row>
    <row r="340" spans="1:10" s="5" customFormat="1" ht="30.75" customHeight="1">
      <c r="A340" s="37" t="s">
        <v>87</v>
      </c>
      <c r="B340" s="23" t="s">
        <v>57</v>
      </c>
      <c r="C340" s="23" t="s">
        <v>33</v>
      </c>
      <c r="D340" s="23" t="s">
        <v>35</v>
      </c>
      <c r="E340" s="23" t="s">
        <v>187</v>
      </c>
      <c r="F340" s="23" t="s">
        <v>86</v>
      </c>
      <c r="G340" s="68">
        <f t="shared" si="46"/>
        <v>0</v>
      </c>
      <c r="H340" s="26">
        <v>467</v>
      </c>
      <c r="I340" s="26">
        <v>467</v>
      </c>
      <c r="J340" s="26">
        <v>467</v>
      </c>
    </row>
    <row r="341" spans="1:10" s="9" customFormat="1" ht="14.25">
      <c r="A341" s="81" t="s">
        <v>3</v>
      </c>
      <c r="B341" s="7" t="s">
        <v>57</v>
      </c>
      <c r="C341" s="7" t="s">
        <v>40</v>
      </c>
      <c r="D341" s="7"/>
      <c r="E341" s="7"/>
      <c r="F341" s="7"/>
      <c r="G341" s="68">
        <f aca="true" t="shared" si="48" ref="G341:G356">H341-J341</f>
        <v>0</v>
      </c>
      <c r="H341" s="25">
        <f aca="true" t="shared" si="49" ref="H341:J343">H342</f>
        <v>250</v>
      </c>
      <c r="I341" s="25">
        <f t="shared" si="49"/>
        <v>0</v>
      </c>
      <c r="J341" s="25">
        <f t="shared" si="49"/>
        <v>250</v>
      </c>
    </row>
    <row r="342" spans="1:10" s="9" customFormat="1" ht="14.25">
      <c r="A342" s="81" t="s">
        <v>64</v>
      </c>
      <c r="B342" s="7" t="s">
        <v>57</v>
      </c>
      <c r="C342" s="7" t="s">
        <v>40</v>
      </c>
      <c r="D342" s="7" t="s">
        <v>22</v>
      </c>
      <c r="E342" s="7"/>
      <c r="F342" s="7"/>
      <c r="G342" s="68">
        <f t="shared" si="48"/>
        <v>0</v>
      </c>
      <c r="H342" s="25">
        <f t="shared" si="49"/>
        <v>250</v>
      </c>
      <c r="I342" s="25">
        <f t="shared" si="49"/>
        <v>0</v>
      </c>
      <c r="J342" s="25">
        <f t="shared" si="49"/>
        <v>250</v>
      </c>
    </row>
    <row r="343" spans="1:10" s="5" customFormat="1" ht="31.5" customHeight="1">
      <c r="A343" s="121" t="s">
        <v>319</v>
      </c>
      <c r="B343" s="8" t="s">
        <v>57</v>
      </c>
      <c r="C343" s="8" t="s">
        <v>40</v>
      </c>
      <c r="D343" s="8" t="s">
        <v>22</v>
      </c>
      <c r="E343" s="8" t="s">
        <v>188</v>
      </c>
      <c r="F343" s="8"/>
      <c r="G343" s="68">
        <f>H343-J343</f>
        <v>0</v>
      </c>
      <c r="H343" s="26">
        <f>H344</f>
        <v>250</v>
      </c>
      <c r="I343" s="26">
        <f t="shared" si="49"/>
        <v>0</v>
      </c>
      <c r="J343" s="26">
        <f t="shared" si="49"/>
        <v>250</v>
      </c>
    </row>
    <row r="344" spans="1:10" s="5" customFormat="1" ht="18.75" customHeight="1">
      <c r="A344" s="79" t="s">
        <v>76</v>
      </c>
      <c r="B344" s="8" t="s">
        <v>57</v>
      </c>
      <c r="C344" s="8" t="s">
        <v>40</v>
      </c>
      <c r="D344" s="8" t="s">
        <v>22</v>
      </c>
      <c r="E344" s="8" t="s">
        <v>189</v>
      </c>
      <c r="F344" s="8"/>
      <c r="G344" s="68">
        <f>H344-J344</f>
        <v>0</v>
      </c>
      <c r="H344" s="26">
        <f>H346+H345+H347</f>
        <v>250</v>
      </c>
      <c r="I344" s="26">
        <f>I346+I345+I347</f>
        <v>0</v>
      </c>
      <c r="J344" s="26">
        <f>J346+J345+J347</f>
        <v>250</v>
      </c>
    </row>
    <row r="345" spans="1:10" s="5" customFormat="1" ht="18.75" customHeight="1">
      <c r="A345" s="148" t="s">
        <v>233</v>
      </c>
      <c r="B345" s="8" t="s">
        <v>57</v>
      </c>
      <c r="C345" s="8" t="s">
        <v>40</v>
      </c>
      <c r="D345" s="8" t="s">
        <v>22</v>
      </c>
      <c r="E345" s="8" t="s">
        <v>189</v>
      </c>
      <c r="F345" s="8" t="s">
        <v>232</v>
      </c>
      <c r="G345" s="68">
        <f>H345-J345</f>
        <v>0</v>
      </c>
      <c r="H345" s="26">
        <v>100</v>
      </c>
      <c r="I345" s="26"/>
      <c r="J345" s="26">
        <v>100</v>
      </c>
    </row>
    <row r="346" spans="1:10" s="5" customFormat="1" ht="28.5" customHeight="1">
      <c r="A346" s="33" t="s">
        <v>87</v>
      </c>
      <c r="B346" s="8" t="s">
        <v>57</v>
      </c>
      <c r="C346" s="8" t="s">
        <v>40</v>
      </c>
      <c r="D346" s="8" t="s">
        <v>22</v>
      </c>
      <c r="E346" s="8" t="s">
        <v>189</v>
      </c>
      <c r="F346" s="8" t="s">
        <v>86</v>
      </c>
      <c r="G346" s="68">
        <f>H346-J346</f>
        <v>0</v>
      </c>
      <c r="H346" s="26">
        <v>100</v>
      </c>
      <c r="I346" s="26"/>
      <c r="J346" s="26">
        <v>100</v>
      </c>
    </row>
    <row r="347" spans="1:10" s="5" customFormat="1" ht="15">
      <c r="A347" s="66" t="s">
        <v>244</v>
      </c>
      <c r="B347" s="8" t="s">
        <v>57</v>
      </c>
      <c r="C347" s="8" t="s">
        <v>40</v>
      </c>
      <c r="D347" s="8" t="s">
        <v>22</v>
      </c>
      <c r="E347" s="8" t="s">
        <v>189</v>
      </c>
      <c r="F347" s="14" t="s">
        <v>243</v>
      </c>
      <c r="G347" s="68">
        <f>H347-J347</f>
        <v>0</v>
      </c>
      <c r="H347" s="26">
        <v>50</v>
      </c>
      <c r="I347" s="26"/>
      <c r="J347" s="26">
        <v>50</v>
      </c>
    </row>
    <row r="348" spans="1:10" s="9" customFormat="1" ht="17.25" customHeight="1">
      <c r="A348" s="124" t="s">
        <v>65</v>
      </c>
      <c r="B348" s="7" t="s">
        <v>57</v>
      </c>
      <c r="C348" s="7" t="s">
        <v>51</v>
      </c>
      <c r="D348" s="11"/>
      <c r="E348" s="11"/>
      <c r="F348" s="11"/>
      <c r="G348" s="68">
        <f t="shared" si="48"/>
        <v>0</v>
      </c>
      <c r="H348" s="25">
        <f aca="true" t="shared" si="50" ref="H348:J349">H349</f>
        <v>1598.7</v>
      </c>
      <c r="I348" s="25">
        <f t="shared" si="50"/>
        <v>1598.7</v>
      </c>
      <c r="J348" s="25">
        <f t="shared" si="50"/>
        <v>1598.7</v>
      </c>
    </row>
    <row r="349" spans="1:10" s="9" customFormat="1" ht="15.75" customHeight="1">
      <c r="A349" s="124" t="s">
        <v>47</v>
      </c>
      <c r="B349" s="7" t="s">
        <v>57</v>
      </c>
      <c r="C349" s="7" t="s">
        <v>51</v>
      </c>
      <c r="D349" s="7" t="s">
        <v>27</v>
      </c>
      <c r="E349" s="7"/>
      <c r="F349" s="7"/>
      <c r="G349" s="68">
        <f t="shared" si="48"/>
        <v>0</v>
      </c>
      <c r="H349" s="25">
        <f>H350</f>
        <v>1598.7</v>
      </c>
      <c r="I349" s="25">
        <f>I350</f>
        <v>1598.7</v>
      </c>
      <c r="J349" s="25">
        <f t="shared" si="50"/>
        <v>1598.7</v>
      </c>
    </row>
    <row r="350" spans="1:10" s="5" customFormat="1" ht="16.5" customHeight="1">
      <c r="A350" s="37" t="s">
        <v>92</v>
      </c>
      <c r="B350" s="35" t="s">
        <v>57</v>
      </c>
      <c r="C350" s="8" t="s">
        <v>51</v>
      </c>
      <c r="D350" s="8" t="s">
        <v>27</v>
      </c>
      <c r="E350" s="8" t="s">
        <v>140</v>
      </c>
      <c r="F350" s="8"/>
      <c r="G350" s="68">
        <f t="shared" si="48"/>
        <v>0</v>
      </c>
      <c r="H350" s="26">
        <f>H352+H353</f>
        <v>1598.7</v>
      </c>
      <c r="I350" s="26">
        <f>I352+I353</f>
        <v>1598.7</v>
      </c>
      <c r="J350" s="26">
        <f>J352+J353</f>
        <v>1598.7</v>
      </c>
    </row>
    <row r="351" spans="1:10" s="5" customFormat="1" ht="30">
      <c r="A351" s="71" t="s">
        <v>215</v>
      </c>
      <c r="B351" s="8" t="s">
        <v>57</v>
      </c>
      <c r="C351" s="8" t="s">
        <v>51</v>
      </c>
      <c r="D351" s="8" t="s">
        <v>27</v>
      </c>
      <c r="E351" s="8" t="s">
        <v>216</v>
      </c>
      <c r="F351" s="8"/>
      <c r="G351" s="68">
        <f t="shared" si="48"/>
        <v>0</v>
      </c>
      <c r="H351" s="26">
        <f>H352</f>
        <v>300</v>
      </c>
      <c r="I351" s="26">
        <f>I352</f>
        <v>300</v>
      </c>
      <c r="J351" s="26">
        <f>J352</f>
        <v>300</v>
      </c>
    </row>
    <row r="352" spans="1:10" s="5" customFormat="1" ht="46.5" customHeight="1">
      <c r="A352" s="45" t="s">
        <v>75</v>
      </c>
      <c r="B352" s="8" t="s">
        <v>57</v>
      </c>
      <c r="C352" s="8" t="s">
        <v>51</v>
      </c>
      <c r="D352" s="8" t="s">
        <v>27</v>
      </c>
      <c r="E352" s="8" t="s">
        <v>216</v>
      </c>
      <c r="F352" s="8" t="s">
        <v>74</v>
      </c>
      <c r="G352" s="68">
        <f t="shared" si="48"/>
        <v>0</v>
      </c>
      <c r="H352" s="26">
        <v>300</v>
      </c>
      <c r="I352" s="26">
        <v>300</v>
      </c>
      <c r="J352" s="26">
        <v>300</v>
      </c>
    </row>
    <row r="353" spans="1:10" s="5" customFormat="1" ht="46.5" customHeight="1">
      <c r="A353" s="33" t="s">
        <v>310</v>
      </c>
      <c r="B353" s="8" t="s">
        <v>57</v>
      </c>
      <c r="C353" s="8" t="s">
        <v>51</v>
      </c>
      <c r="D353" s="8" t="s">
        <v>27</v>
      </c>
      <c r="E353" s="8" t="s">
        <v>335</v>
      </c>
      <c r="F353" s="8"/>
      <c r="G353" s="68">
        <f t="shared" si="48"/>
        <v>0</v>
      </c>
      <c r="H353" s="26">
        <f>H354</f>
        <v>1298.7</v>
      </c>
      <c r="I353" s="26">
        <f>I354</f>
        <v>1298.7</v>
      </c>
      <c r="J353" s="26">
        <f>J354</f>
        <v>1298.7</v>
      </c>
    </row>
    <row r="354" spans="1:10" s="5" customFormat="1" ht="15">
      <c r="A354" s="119" t="s">
        <v>390</v>
      </c>
      <c r="B354" s="8" t="s">
        <v>57</v>
      </c>
      <c r="C354" s="8" t="s">
        <v>51</v>
      </c>
      <c r="D354" s="8" t="s">
        <v>27</v>
      </c>
      <c r="E354" s="8" t="s">
        <v>335</v>
      </c>
      <c r="F354" s="8" t="s">
        <v>389</v>
      </c>
      <c r="G354" s="68">
        <f t="shared" si="48"/>
        <v>0</v>
      </c>
      <c r="H354" s="26">
        <v>1298.7</v>
      </c>
      <c r="I354" s="26">
        <v>1298.7</v>
      </c>
      <c r="J354" s="26">
        <v>1298.7</v>
      </c>
    </row>
    <row r="355" spans="1:10" s="5" customFormat="1" ht="12.75" customHeight="1">
      <c r="A355" s="49"/>
      <c r="B355" s="8"/>
      <c r="C355" s="8"/>
      <c r="D355" s="8"/>
      <c r="E355" s="8"/>
      <c r="F355" s="8"/>
      <c r="G355" s="68">
        <f t="shared" si="48"/>
        <v>0</v>
      </c>
      <c r="H355" s="26"/>
      <c r="I355" s="26"/>
      <c r="J355" s="26"/>
    </row>
    <row r="356" spans="1:10" s="16" customFormat="1" ht="28.5">
      <c r="A356" s="50" t="s">
        <v>82</v>
      </c>
      <c r="B356" s="20" t="s">
        <v>80</v>
      </c>
      <c r="C356" s="20"/>
      <c r="D356" s="20"/>
      <c r="E356" s="20"/>
      <c r="F356" s="20"/>
      <c r="G356" s="68">
        <f t="shared" si="48"/>
        <v>0</v>
      </c>
      <c r="H356" s="24">
        <f aca="true" t="shared" si="51" ref="H356:J358">H357</f>
        <v>863</v>
      </c>
      <c r="I356" s="24">
        <f t="shared" si="51"/>
        <v>863</v>
      </c>
      <c r="J356" s="24">
        <f t="shared" si="51"/>
        <v>863</v>
      </c>
    </row>
    <row r="357" spans="1:10" s="16" customFormat="1" ht="14.25">
      <c r="A357" s="123" t="s">
        <v>58</v>
      </c>
      <c r="B357" s="20" t="s">
        <v>80</v>
      </c>
      <c r="C357" s="15" t="s">
        <v>22</v>
      </c>
      <c r="D357" s="15"/>
      <c r="E357" s="15"/>
      <c r="F357" s="15"/>
      <c r="G357" s="68"/>
      <c r="H357" s="24">
        <f t="shared" si="51"/>
        <v>863</v>
      </c>
      <c r="I357" s="24">
        <f t="shared" si="51"/>
        <v>863</v>
      </c>
      <c r="J357" s="24">
        <f t="shared" si="51"/>
        <v>863</v>
      </c>
    </row>
    <row r="358" spans="1:10" s="16" customFormat="1" ht="42.75" customHeight="1">
      <c r="A358" s="76" t="s">
        <v>11</v>
      </c>
      <c r="B358" s="20" t="s">
        <v>80</v>
      </c>
      <c r="C358" s="15" t="s">
        <v>22</v>
      </c>
      <c r="D358" s="15" t="s">
        <v>35</v>
      </c>
      <c r="E358" s="15"/>
      <c r="F358" s="15"/>
      <c r="G358" s="68">
        <f aca="true" t="shared" si="52" ref="G358:G369">H358-J358</f>
        <v>0</v>
      </c>
      <c r="H358" s="24">
        <f t="shared" si="51"/>
        <v>863</v>
      </c>
      <c r="I358" s="24">
        <f>I359</f>
        <v>863</v>
      </c>
      <c r="J358" s="24">
        <f t="shared" si="51"/>
        <v>863</v>
      </c>
    </row>
    <row r="359" spans="1:10" s="9" customFormat="1" ht="15.75" customHeight="1">
      <c r="A359" s="49" t="s">
        <v>91</v>
      </c>
      <c r="B359" s="8" t="s">
        <v>80</v>
      </c>
      <c r="C359" s="14" t="s">
        <v>22</v>
      </c>
      <c r="D359" s="14" t="s">
        <v>35</v>
      </c>
      <c r="E359" s="14" t="s">
        <v>134</v>
      </c>
      <c r="F359" s="14"/>
      <c r="G359" s="68">
        <f t="shared" si="52"/>
        <v>0</v>
      </c>
      <c r="H359" s="27">
        <f>H360+H367</f>
        <v>863</v>
      </c>
      <c r="I359" s="27">
        <f>I360+I367</f>
        <v>863</v>
      </c>
      <c r="J359" s="27">
        <f>J360+J367</f>
        <v>863</v>
      </c>
    </row>
    <row r="360" spans="1:10" s="9" customFormat="1" ht="28.5" customHeight="1">
      <c r="A360" s="49" t="s">
        <v>84</v>
      </c>
      <c r="B360" s="8" t="s">
        <v>80</v>
      </c>
      <c r="C360" s="14" t="s">
        <v>22</v>
      </c>
      <c r="D360" s="14" t="s">
        <v>35</v>
      </c>
      <c r="E360" s="14" t="s">
        <v>135</v>
      </c>
      <c r="F360" s="14"/>
      <c r="G360" s="68">
        <f t="shared" si="52"/>
        <v>0</v>
      </c>
      <c r="H360" s="27">
        <f>H364+H365+H366+H362+H361+H363</f>
        <v>23</v>
      </c>
      <c r="I360" s="27">
        <f>I364+I365+I366+I362+I361+I363</f>
        <v>23</v>
      </c>
      <c r="J360" s="27">
        <f>J364+J365+J366+J362+J361+J363</f>
        <v>23</v>
      </c>
    </row>
    <row r="361" spans="1:10" s="9" customFormat="1" ht="21" customHeight="1" hidden="1">
      <c r="A361" s="44" t="s">
        <v>130</v>
      </c>
      <c r="B361" s="8" t="s">
        <v>80</v>
      </c>
      <c r="C361" s="14" t="s">
        <v>22</v>
      </c>
      <c r="D361" s="14" t="s">
        <v>35</v>
      </c>
      <c r="E361" s="14" t="s">
        <v>135</v>
      </c>
      <c r="F361" s="14" t="s">
        <v>89</v>
      </c>
      <c r="G361" s="68">
        <f t="shared" si="52"/>
        <v>0</v>
      </c>
      <c r="H361" s="27"/>
      <c r="I361" s="27"/>
      <c r="J361" s="27"/>
    </row>
    <row r="362" spans="1:10" s="9" customFormat="1" ht="28.5" customHeight="1">
      <c r="A362" s="45" t="s">
        <v>102</v>
      </c>
      <c r="B362" s="8" t="s">
        <v>80</v>
      </c>
      <c r="C362" s="14" t="s">
        <v>22</v>
      </c>
      <c r="D362" s="14" t="s">
        <v>35</v>
      </c>
      <c r="E362" s="14" t="s">
        <v>135</v>
      </c>
      <c r="F362" s="14" t="s">
        <v>101</v>
      </c>
      <c r="G362" s="68">
        <f t="shared" si="52"/>
        <v>0</v>
      </c>
      <c r="H362" s="27">
        <v>13</v>
      </c>
      <c r="I362" s="27">
        <v>13</v>
      </c>
      <c r="J362" s="27">
        <v>13</v>
      </c>
    </row>
    <row r="363" spans="1:10" s="9" customFormat="1" ht="28.5" customHeight="1" hidden="1">
      <c r="A363" s="44" t="s">
        <v>186</v>
      </c>
      <c r="B363" s="8" t="s">
        <v>80</v>
      </c>
      <c r="C363" s="14" t="s">
        <v>22</v>
      </c>
      <c r="D363" s="14" t="s">
        <v>35</v>
      </c>
      <c r="E363" s="14" t="s">
        <v>135</v>
      </c>
      <c r="F363" s="14" t="s">
        <v>131</v>
      </c>
      <c r="G363" s="68">
        <f t="shared" si="52"/>
        <v>0</v>
      </c>
      <c r="H363" s="27"/>
      <c r="I363" s="27"/>
      <c r="J363" s="27"/>
    </row>
    <row r="364" spans="1:10" s="9" customFormat="1" ht="30.75" customHeight="1">
      <c r="A364" s="49" t="s">
        <v>88</v>
      </c>
      <c r="B364" s="8" t="s">
        <v>80</v>
      </c>
      <c r="C364" s="14" t="s">
        <v>22</v>
      </c>
      <c r="D364" s="14" t="s">
        <v>35</v>
      </c>
      <c r="E364" s="14" t="s">
        <v>135</v>
      </c>
      <c r="F364" s="64" t="s">
        <v>86</v>
      </c>
      <c r="G364" s="68">
        <f t="shared" si="52"/>
        <v>0</v>
      </c>
      <c r="H364" s="27">
        <v>10</v>
      </c>
      <c r="I364" s="27">
        <v>10</v>
      </c>
      <c r="J364" s="27">
        <v>10</v>
      </c>
    </row>
    <row r="365" spans="1:10" s="9" customFormat="1" ht="18.75" customHeight="1" hidden="1">
      <c r="A365" s="73" t="s">
        <v>108</v>
      </c>
      <c r="B365" s="8" t="s">
        <v>80</v>
      </c>
      <c r="C365" s="14" t="s">
        <v>22</v>
      </c>
      <c r="D365" s="14" t="s">
        <v>35</v>
      </c>
      <c r="E365" s="14" t="s">
        <v>135</v>
      </c>
      <c r="F365" s="64" t="s">
        <v>106</v>
      </c>
      <c r="G365" s="68">
        <f t="shared" si="52"/>
        <v>0</v>
      </c>
      <c r="H365" s="27"/>
      <c r="I365" s="27"/>
      <c r="J365" s="27"/>
    </row>
    <row r="366" spans="1:10" s="9" customFormat="1" ht="18" customHeight="1" hidden="1">
      <c r="A366" s="49" t="s">
        <v>109</v>
      </c>
      <c r="B366" s="8" t="s">
        <v>80</v>
      </c>
      <c r="C366" s="14" t="s">
        <v>22</v>
      </c>
      <c r="D366" s="14" t="s">
        <v>35</v>
      </c>
      <c r="E366" s="14" t="s">
        <v>135</v>
      </c>
      <c r="F366" s="64" t="s">
        <v>107</v>
      </c>
      <c r="G366" s="68">
        <f t="shared" si="52"/>
        <v>0</v>
      </c>
      <c r="H366" s="27"/>
      <c r="I366" s="27"/>
      <c r="J366" s="27"/>
    </row>
    <row r="367" spans="1:10" s="9" customFormat="1" ht="30" customHeight="1">
      <c r="A367" s="72" t="s">
        <v>63</v>
      </c>
      <c r="B367" s="35" t="s">
        <v>80</v>
      </c>
      <c r="C367" s="14" t="s">
        <v>22</v>
      </c>
      <c r="D367" s="14" t="s">
        <v>35</v>
      </c>
      <c r="E367" s="14" t="s">
        <v>190</v>
      </c>
      <c r="F367" s="14"/>
      <c r="G367" s="68">
        <f t="shared" si="52"/>
        <v>0</v>
      </c>
      <c r="H367" s="27">
        <f>H368+H369</f>
        <v>840</v>
      </c>
      <c r="I367" s="27">
        <f>I368+I369</f>
        <v>840</v>
      </c>
      <c r="J367" s="27">
        <f>J368+J369</f>
        <v>840</v>
      </c>
    </row>
    <row r="368" spans="1:10" s="9" customFormat="1" ht="15.75" customHeight="1">
      <c r="A368" s="52" t="s">
        <v>130</v>
      </c>
      <c r="B368" s="35" t="s">
        <v>80</v>
      </c>
      <c r="C368" s="14" t="s">
        <v>22</v>
      </c>
      <c r="D368" s="14" t="s">
        <v>35</v>
      </c>
      <c r="E368" s="14" t="s">
        <v>190</v>
      </c>
      <c r="F368" s="14" t="s">
        <v>89</v>
      </c>
      <c r="G368" s="68">
        <f t="shared" si="52"/>
        <v>0</v>
      </c>
      <c r="H368" s="27">
        <v>650</v>
      </c>
      <c r="I368" s="27">
        <v>650</v>
      </c>
      <c r="J368" s="27">
        <v>650</v>
      </c>
    </row>
    <row r="369" spans="1:10" s="9" customFormat="1" ht="33" customHeight="1">
      <c r="A369" s="44" t="s">
        <v>186</v>
      </c>
      <c r="B369" s="35" t="s">
        <v>80</v>
      </c>
      <c r="C369" s="14" t="s">
        <v>22</v>
      </c>
      <c r="D369" s="14" t="s">
        <v>35</v>
      </c>
      <c r="E369" s="14" t="s">
        <v>190</v>
      </c>
      <c r="F369" s="14" t="s">
        <v>131</v>
      </c>
      <c r="G369" s="68">
        <f t="shared" si="52"/>
        <v>0</v>
      </c>
      <c r="H369" s="27">
        <v>190</v>
      </c>
      <c r="I369" s="27">
        <v>190</v>
      </c>
      <c r="J369" s="27">
        <v>190</v>
      </c>
    </row>
    <row r="370" spans="1:10" s="5" customFormat="1" ht="15">
      <c r="A370" s="10"/>
      <c r="B370" s="8"/>
      <c r="C370" s="8"/>
      <c r="D370" s="8"/>
      <c r="E370" s="8"/>
      <c r="F370" s="8"/>
      <c r="G370" s="68">
        <f>H370-J370</f>
        <v>0</v>
      </c>
      <c r="H370" s="38"/>
      <c r="I370" s="27"/>
      <c r="J370" s="38"/>
    </row>
    <row r="371" spans="1:11" s="1" customFormat="1" ht="14.25">
      <c r="A371" s="117" t="s">
        <v>49</v>
      </c>
      <c r="B371" s="43"/>
      <c r="C371" s="43"/>
      <c r="D371" s="43"/>
      <c r="E371" s="43"/>
      <c r="F371" s="43"/>
      <c r="G371" s="68">
        <f>H371-J371</f>
        <v>0</v>
      </c>
      <c r="H371" s="25">
        <f>H24+H12+H356</f>
        <v>281491.7</v>
      </c>
      <c r="I371" s="25">
        <f>I24+I12+I356</f>
        <v>285768.70000000007</v>
      </c>
      <c r="J371" s="25">
        <f>J24+J12+J356</f>
        <v>281491.7</v>
      </c>
      <c r="K371" s="1">
        <f>SUM(K24:K370)</f>
        <v>0</v>
      </c>
    </row>
    <row r="372" spans="1:10" s="1" customFormat="1" ht="15">
      <c r="A372" s="83"/>
      <c r="B372" s="30"/>
      <c r="C372" s="30"/>
      <c r="D372" s="30"/>
      <c r="E372" s="30"/>
      <c r="F372" s="30"/>
      <c r="G372" s="30"/>
      <c r="H372" s="13"/>
      <c r="I372" s="25"/>
      <c r="J372" s="13"/>
    </row>
    <row r="373" spans="1:10" s="1" customFormat="1" ht="15">
      <c r="A373" s="84"/>
      <c r="B373" s="30"/>
      <c r="C373" s="30"/>
      <c r="D373" s="30"/>
      <c r="E373" s="30"/>
      <c r="F373" s="30"/>
      <c r="G373" s="30"/>
      <c r="H373" s="13"/>
      <c r="I373" s="13"/>
      <c r="J373" s="60"/>
    </row>
    <row r="374" spans="1:10" s="1" customFormat="1" ht="15">
      <c r="A374" s="131" t="s">
        <v>4</v>
      </c>
      <c r="B374" s="30"/>
      <c r="C374" s="30"/>
      <c r="D374" s="30"/>
      <c r="E374" s="30"/>
      <c r="F374" s="30"/>
      <c r="G374" s="30"/>
      <c r="H374" s="70">
        <f>'2020'!H448*2.5%</f>
        <v>7059.635000000002</v>
      </c>
      <c r="I374" s="70">
        <f>H371*5%</f>
        <v>14074.585000000001</v>
      </c>
      <c r="J374" s="61"/>
    </row>
    <row r="375" spans="1:9" s="1" customFormat="1" ht="15">
      <c r="A375" s="74" t="s">
        <v>5</v>
      </c>
      <c r="B375" s="5"/>
      <c r="C375" s="5"/>
      <c r="D375" s="5"/>
      <c r="E375" s="5"/>
      <c r="F375" s="5"/>
      <c r="G375" s="5"/>
      <c r="H375" s="34">
        <f>H371+H374</f>
        <v>288551.335</v>
      </c>
      <c r="I375" s="34">
        <f>I371+I374</f>
        <v>299843.2850000001</v>
      </c>
    </row>
    <row r="376" spans="1:9" s="1" customFormat="1" ht="15">
      <c r="A376" s="74"/>
      <c r="B376" s="5"/>
      <c r="C376" s="5"/>
      <c r="D376" s="5"/>
      <c r="E376" s="5"/>
      <c r="F376" s="5"/>
      <c r="G376" s="5"/>
      <c r="I376" s="34"/>
    </row>
    <row r="377" spans="1:7" s="1" customFormat="1" ht="15">
      <c r="A377" s="74"/>
      <c r="B377" s="5"/>
      <c r="C377" s="5"/>
      <c r="D377" s="5"/>
      <c r="E377" s="5"/>
      <c r="F377" s="5"/>
      <c r="G377" s="5"/>
    </row>
    <row r="378" spans="1:10" s="1" customFormat="1" ht="15">
      <c r="A378" s="74"/>
      <c r="B378" s="5"/>
      <c r="C378" s="5"/>
      <c r="D378" s="5"/>
      <c r="E378" s="5"/>
      <c r="F378" s="42"/>
      <c r="G378" s="42"/>
      <c r="H378" s="2"/>
      <c r="J378" s="21"/>
    </row>
    <row r="379" ht="14.25">
      <c r="I379" s="2"/>
    </row>
  </sheetData>
  <sheetProtection/>
  <mergeCells count="4">
    <mergeCell ref="A3:H3"/>
    <mergeCell ref="A1:I1"/>
    <mergeCell ref="A7:I7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69" r:id="rId1"/>
  <headerFooter alignWithMargins="0">
    <oddFooter>&amp;CСтраница &amp;P</oddFooter>
  </headerFooter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Теруправление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Районный Совет</cp:lastModifiedBy>
  <cp:lastPrinted>2019-12-23T10:33:44Z</cp:lastPrinted>
  <dcterms:created xsi:type="dcterms:W3CDTF">2004-12-07T12:58:26Z</dcterms:created>
  <dcterms:modified xsi:type="dcterms:W3CDTF">2019-12-23T10:33:57Z</dcterms:modified>
  <cp:category/>
  <cp:version/>
  <cp:contentType/>
  <cp:contentStatus/>
</cp:coreProperties>
</file>